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696" activeTab="0"/>
  </bookViews>
  <sheets>
    <sheet name="６０㎜設定　１回目" sheetId="1" r:id="rId1"/>
    <sheet name="６０㎜設定　２回目" sheetId="2" r:id="rId2"/>
  </sheets>
  <definedNames/>
  <calcPr fullCalcOnLoad="1"/>
</workbook>
</file>

<file path=xl/sharedStrings.xml><?xml version="1.0" encoding="utf-8"?>
<sst xmlns="http://schemas.openxmlformats.org/spreadsheetml/2006/main" count="194" uniqueCount="86">
  <si>
    <t>データ２</t>
  </si>
  <si>
    <t>データ３</t>
  </si>
  <si>
    <t>データ４</t>
  </si>
  <si>
    <t>データ５</t>
  </si>
  <si>
    <t>データ６</t>
  </si>
  <si>
    <t>データ７</t>
  </si>
  <si>
    <t>データ８</t>
  </si>
  <si>
    <t>データ９</t>
  </si>
  <si>
    <t>データ１０</t>
  </si>
  <si>
    <t>データ１</t>
  </si>
  <si>
    <t>№２</t>
  </si>
  <si>
    <t>№３</t>
  </si>
  <si>
    <t>№４</t>
  </si>
  <si>
    <t>№５</t>
  </si>
  <si>
    <t>№６</t>
  </si>
  <si>
    <t>№７</t>
  </si>
  <si>
    <t>№８</t>
  </si>
  <si>
    <t>№９</t>
  </si>
  <si>
    <t>№１０</t>
  </si>
  <si>
    <t>№１１</t>
  </si>
  <si>
    <t>№１２</t>
  </si>
  <si>
    <t>№１３</t>
  </si>
  <si>
    <t>№１４</t>
  </si>
  <si>
    <t>№１５</t>
  </si>
  <si>
    <t>№１６</t>
  </si>
  <si>
    <t>№１７</t>
  </si>
  <si>
    <t>№１８</t>
  </si>
  <si>
    <t>№１９</t>
  </si>
  <si>
    <t>№２０</t>
  </si>
  <si>
    <t>№１</t>
  </si>
  <si>
    <t>良品範囲</t>
  </si>
  <si>
    <t>＋不良範囲</t>
  </si>
  <si>
    <t>良品率</t>
  </si>
  <si>
    <t>%</t>
  </si>
  <si>
    <t>７×６４×０．０１　　　５９㎜カット品</t>
  </si>
  <si>
    <t>寸法公差　　　５９㎜±１</t>
  </si>
  <si>
    <t>56.0以下</t>
  </si>
  <si>
    <t>62.5以上</t>
  </si>
  <si>
    <t>合計</t>
  </si>
  <si>
    <t>＋傾向を良品とした場合の良品率</t>
  </si>
  <si>
    <t>最小寸法</t>
  </si>
  <si>
    <t>最大寸法</t>
  </si>
  <si>
    <t>５６．０～５６．５</t>
  </si>
  <si>
    <t>-不良範囲</t>
  </si>
  <si>
    <t>５７．０～５７．５</t>
  </si>
  <si>
    <t>５８．０～５８．５</t>
  </si>
  <si>
    <t>５９．０～５９．５</t>
  </si>
  <si>
    <t>６０</t>
  </si>
  <si>
    <t>%</t>
  </si>
  <si>
    <t>６０．５～６１．０</t>
  </si>
  <si>
    <t>６１．５～６２．０</t>
  </si>
  <si>
    <t>６２．５～</t>
  </si>
  <si>
    <t>装置カット設定寸法</t>
  </si>
  <si>
    <t>６０㎜</t>
  </si>
  <si>
    <t>コメント</t>
  </si>
  <si>
    <t>①</t>
  </si>
  <si>
    <t>カット設定値に対し、－方向にシフトしている。</t>
  </si>
  <si>
    <t>②</t>
  </si>
  <si>
    <t>送出しの際のスリップが原因として考えられる</t>
  </si>
  <si>
    <t>設定値を１㎜長くしても１０％前後の不良が発生する為、設定値のオフセットだけでは修正できない</t>
  </si>
  <si>
    <t>③</t>
  </si>
  <si>
    <t>送りのスルップを少なくする目的で、送り速度を５０％減速させる</t>
  </si>
  <si>
    <t>④</t>
  </si>
  <si>
    <t>新品のボビンをセットした為、送出しの際に重量に負けスルップしていると思われる</t>
  </si>
  <si>
    <t>データ１</t>
  </si>
  <si>
    <t>№１</t>
  </si>
  <si>
    <t>５６．０～５６．５</t>
  </si>
  <si>
    <t>-不良範囲</t>
  </si>
  <si>
    <t>＋傾向を良品とした場合の良品率</t>
  </si>
  <si>
    <t>５７．０～５７．５</t>
  </si>
  <si>
    <t>５８．０～５８．５</t>
  </si>
  <si>
    <t>-不良範囲</t>
  </si>
  <si>
    <t>５９．０～５９．５</t>
  </si>
  <si>
    <t>６０</t>
  </si>
  <si>
    <t>６０．５～６１．０</t>
  </si>
  <si>
    <t>６１．５～６２．０</t>
  </si>
  <si>
    <t>６２．５～</t>
  </si>
  <si>
    <t>コメント</t>
  </si>
  <si>
    <t>送り速度変更後データ</t>
  </si>
  <si>
    <t>➀</t>
  </si>
  <si>
    <t>②</t>
  </si>
  <si>
    <t>現状の送り条件であれば、遇えて１㎜上乗せしてカットする必要は無いと思われる</t>
  </si>
  <si>
    <t>昨日の設定より＋方向に安定している、見かけの良品率下がっているが－方向の不良う品が全く無くなった</t>
  </si>
  <si>
    <t>59㎜</t>
  </si>
  <si>
    <t>５９．０</t>
  </si>
  <si>
    <t>５９．５～６０．０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</si>
</sst>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0"/>
    <numFmt numFmtId="179" formatCode="0.00000"/>
    <numFmt numFmtId="180" formatCode="0.000_);[Red]\(0.000\)"/>
    <numFmt numFmtId="181" formatCode="0.000000"/>
    <numFmt numFmtId="182" formatCode="0.0000_);[Red]\(0.0000\)"/>
    <numFmt numFmtId="183" formatCode="0.000000000000000000_);[Red]\(0.000000000000000000\)"/>
    <numFmt numFmtId="184" formatCode="0.0000000"/>
    <numFmt numFmtId="185" formatCode="0.00000000"/>
    <numFmt numFmtId="186" formatCode="0.000000000"/>
    <numFmt numFmtId="187" formatCode="0.0000000000000000000_);[Red]\(0.0000000000000000000\)"/>
    <numFmt numFmtId="188" formatCode="0.00000000000000000000_);[Red]\(0.00000000000000000000\)"/>
    <numFmt numFmtId="189" formatCode="0.00000000000000000_);[Red]\(0.00000000000000000\)"/>
    <numFmt numFmtId="190" formatCode="0.0000000000000000_);[Red]\(0.0000000000000000\)"/>
    <numFmt numFmtId="191" formatCode="0.000000000000000_);[Red]\(0.000000000000000\)"/>
    <numFmt numFmtId="192" formatCode="0.00000000000000_);[Red]\(0.00000000000000\)"/>
    <numFmt numFmtId="193" formatCode="0.0000000000000_);[Red]\(0.0000000000000\)"/>
    <numFmt numFmtId="194" formatCode="0.000000000000_);[Red]\(0.000000000000\)"/>
    <numFmt numFmtId="195" formatCode="0.00000000000_);[Red]\(0.00000000000\)"/>
    <numFmt numFmtId="196" formatCode="0.0000000000_);[Red]\(0.0000000000\)"/>
    <numFmt numFmtId="197" formatCode="0.000000000_);[Red]\(0.000000000\)"/>
    <numFmt numFmtId="198" formatCode="0.00000000_);[Red]\(0.00000000\)"/>
    <numFmt numFmtId="199" formatCode="0.0000000_);[Red]\(0.0000000\)"/>
    <numFmt numFmtId="200" formatCode="0.000000_);[Red]\(0.000000\)"/>
    <numFmt numFmtId="201" formatCode="0.00000_);[Red]\(0.00000\)"/>
    <numFmt numFmtId="202" formatCode="0.000000000000000000000_);[Red]\(0.000000000000000000000\)"/>
    <numFmt numFmtId="203" formatCode="0.0000000000000000000000_);[Red]\(0.0000000000000000000000\)"/>
    <numFmt numFmtId="204" formatCode="0.00000000000000000000000_);[Red]\(0.00000000000000000000000\)"/>
    <numFmt numFmtId="205" formatCode="0.000000000000000000000000_);[Red]\(0.000000000000000000000000\)"/>
    <numFmt numFmtId="206" formatCode="0.0000000000000000000000000_);[Red]\(0.0000000000000000000000000\)"/>
    <numFmt numFmtId="207" formatCode="0.00000000000000000000000000_);[Red]\(0.00000000000000000000000000\)"/>
    <numFmt numFmtId="208" formatCode="0.000000000000000000000000000_);[Red]\(0.000000000000000000000000000\)"/>
    <numFmt numFmtId="209" formatCode="mmm\-yyyy"/>
    <numFmt numFmtId="210" formatCode="0.00_);[Red]\(0.00\)"/>
    <numFmt numFmtId="211" formatCode="0.0_);[Red]\(0.0\)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7.75"/>
      <color indexed="8"/>
      <name val="ＭＳ Ｐゴシック"/>
      <family val="3"/>
    </font>
    <font>
      <sz val="10"/>
      <color indexed="8"/>
      <name val="ＭＳ Ｐゴシック"/>
      <family val="3"/>
    </font>
    <font>
      <sz val="9.5"/>
      <color indexed="8"/>
      <name val="ＭＳ Ｐゴシック"/>
      <family val="3"/>
    </font>
    <font>
      <sz val="8.25"/>
      <color indexed="8"/>
      <name val="ＭＳ Ｐゴシック"/>
      <family val="3"/>
    </font>
    <font>
      <sz val="17.25"/>
      <color indexed="8"/>
      <name val="ＭＳ Ｐゴシック"/>
      <family val="3"/>
    </font>
    <font>
      <sz val="9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/>
    </xf>
    <xf numFmtId="0" fontId="6" fillId="0" borderId="0" xfId="0" applyFont="1" applyAlignment="1">
      <alignment/>
    </xf>
    <xf numFmtId="176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Alignment="1">
      <alignment/>
    </xf>
    <xf numFmtId="176" fontId="12" fillId="0" borderId="0" xfId="0" applyNumberFormat="1" applyFont="1" applyAlignment="1">
      <alignment horizontal="center"/>
    </xf>
    <xf numFmtId="177" fontId="12" fillId="0" borderId="0" xfId="0" applyNumberFormat="1" applyFont="1" applyAlignment="1">
      <alignment/>
    </xf>
    <xf numFmtId="0" fontId="13" fillId="0" borderId="0" xfId="0" applyFont="1" applyAlignment="1">
      <alignment/>
    </xf>
    <xf numFmtId="177" fontId="13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4" fillId="0" borderId="0" xfId="0" applyFont="1" applyAlignment="1">
      <alignment/>
    </xf>
    <xf numFmtId="177" fontId="14" fillId="0" borderId="0" xfId="0" applyNumberFormat="1" applyFont="1" applyAlignment="1">
      <alignment/>
    </xf>
    <xf numFmtId="0" fontId="8" fillId="0" borderId="0" xfId="0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9"/>
          <c:w val="0.983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'６０㎜設定　１回目'!$B$3:$O$3</c:f>
              <c:strCache/>
            </c:strRef>
          </c:cat>
          <c:val>
            <c:numRef>
              <c:f>'６０㎜設定　１回目'!$B$4:$O$4</c:f>
              <c:numCache/>
            </c:numRef>
          </c:val>
        </c:ser>
        <c:axId val="43570047"/>
        <c:axId val="56586104"/>
      </c:barChart>
      <c:catAx>
        <c:axId val="43570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86104"/>
        <c:crosses val="autoZero"/>
        <c:auto val="1"/>
        <c:lblOffset val="100"/>
        <c:tickLblSkip val="1"/>
        <c:noMultiLvlLbl val="0"/>
      </c:catAx>
      <c:valAx>
        <c:axId val="56586104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70047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9"/>
          <c:w val="0.983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'６０㎜設定　２回目'!$B$3:$O$3</c:f>
              <c:strCache/>
            </c:strRef>
          </c:cat>
          <c:val>
            <c:numRef>
              <c:f>'６０㎜設定　２回目'!$B$4:$O$4</c:f>
              <c:numCache/>
            </c:numRef>
          </c:val>
        </c:ser>
        <c:axId val="39512889"/>
        <c:axId val="20071682"/>
      </c:barChart>
      <c:catAx>
        <c:axId val="39512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71682"/>
        <c:crosses val="autoZero"/>
        <c:auto val="1"/>
        <c:lblOffset val="100"/>
        <c:tickLblSkip val="1"/>
        <c:noMultiLvlLbl val="0"/>
      </c:catAx>
      <c:valAx>
        <c:axId val="20071682"/>
        <c:scaling>
          <c:orientation val="minMax"/>
          <c:max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1288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05"/>
          <c:w val="0.9835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'６０㎜設定　２回目'!$B$56:$O$56</c:f>
              <c:strCache/>
            </c:strRef>
          </c:cat>
          <c:val>
            <c:numRef>
              <c:f>'６０㎜設定　２回目'!$B$57:$O$57</c:f>
              <c:numCache/>
            </c:numRef>
          </c:val>
        </c:ser>
        <c:axId val="46427411"/>
        <c:axId val="15193516"/>
      </c:barChart>
      <c:catAx>
        <c:axId val="46427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93516"/>
        <c:crosses val="autoZero"/>
        <c:auto val="1"/>
        <c:lblOffset val="100"/>
        <c:tickLblSkip val="1"/>
        <c:noMultiLvlLbl val="0"/>
      </c:catAx>
      <c:valAx>
        <c:axId val="15193516"/>
        <c:scaling>
          <c:orientation val="minMax"/>
          <c:max val="8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2741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0</xdr:rowOff>
    </xdr:from>
    <xdr:to>
      <xdr:col>21</xdr:col>
      <xdr:colOff>9525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352425" y="4610100"/>
        <a:ext cx="89154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0</xdr:rowOff>
    </xdr:from>
    <xdr:to>
      <xdr:col>21</xdr:col>
      <xdr:colOff>9525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352425" y="4610100"/>
        <a:ext cx="89154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80</xdr:row>
      <xdr:rowOff>0</xdr:rowOff>
    </xdr:from>
    <xdr:to>
      <xdr:col>21</xdr:col>
      <xdr:colOff>9525</xdr:colOff>
      <xdr:row>104</xdr:row>
      <xdr:rowOff>123825</xdr:rowOff>
    </xdr:to>
    <xdr:graphicFrame>
      <xdr:nvGraphicFramePr>
        <xdr:cNvPr id="2" name="Chart 2"/>
        <xdr:cNvGraphicFramePr/>
      </xdr:nvGraphicFramePr>
      <xdr:xfrm>
        <a:off x="352425" y="13735050"/>
        <a:ext cx="89154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53"/>
  <sheetViews>
    <sheetView tabSelected="1" zoomScale="85" zoomScaleNormal="85" zoomScalePageLayoutView="0" workbookViewId="0" topLeftCell="A4">
      <selection activeCell="W30" sqref="W30"/>
    </sheetView>
  </sheetViews>
  <sheetFormatPr defaultColWidth="9.00390625" defaultRowHeight="13.5"/>
  <cols>
    <col min="1" max="1" width="4.50390625" style="0" customWidth="1"/>
    <col min="2" max="2" width="8.00390625" style="0" customWidth="1"/>
    <col min="3" max="3" width="5.75390625" style="1" customWidth="1"/>
    <col min="4" max="4" width="5.75390625" style="0" customWidth="1"/>
    <col min="5" max="5" width="5.75390625" style="2" customWidth="1"/>
    <col min="6" max="7" width="5.75390625" style="0" customWidth="1"/>
    <col min="8" max="9" width="5.75390625" style="3" customWidth="1"/>
    <col min="10" max="14" width="5.75390625" style="0" customWidth="1"/>
    <col min="15" max="15" width="7.00390625" style="0" customWidth="1"/>
    <col min="16" max="41" width="5.50390625" style="0" customWidth="1"/>
    <col min="42" max="42" width="8.00390625" style="0" customWidth="1"/>
    <col min="43" max="63" width="5.50390625" style="0" customWidth="1"/>
    <col min="64" max="82" width="5.625" style="0" customWidth="1"/>
  </cols>
  <sheetData>
    <row r="1" spans="2:10" ht="17.25">
      <c r="B1" s="13" t="s">
        <v>34</v>
      </c>
      <c r="J1" s="13" t="s">
        <v>35</v>
      </c>
    </row>
    <row r="3" spans="2:193" s="4" customFormat="1" ht="12">
      <c r="B3" s="34" t="s">
        <v>36</v>
      </c>
      <c r="C3" s="35">
        <v>56.5</v>
      </c>
      <c r="D3" s="35">
        <v>57</v>
      </c>
      <c r="E3" s="35">
        <v>57.5</v>
      </c>
      <c r="F3" s="35">
        <v>58</v>
      </c>
      <c r="G3" s="35">
        <v>58.5</v>
      </c>
      <c r="H3" s="35">
        <v>59</v>
      </c>
      <c r="I3" s="35">
        <v>59.5</v>
      </c>
      <c r="J3" s="35">
        <v>60</v>
      </c>
      <c r="K3" s="35">
        <v>60.5</v>
      </c>
      <c r="L3" s="35">
        <v>61</v>
      </c>
      <c r="M3" s="35">
        <v>61.5</v>
      </c>
      <c r="N3" s="35">
        <v>62</v>
      </c>
      <c r="O3" s="34" t="s">
        <v>37</v>
      </c>
      <c r="P3" s="34" t="s">
        <v>38</v>
      </c>
      <c r="Q3" s="6"/>
      <c r="R3" s="6"/>
      <c r="S3" s="6"/>
      <c r="T3" s="6"/>
      <c r="U3" s="6"/>
      <c r="V3" s="6"/>
      <c r="W3" s="6"/>
      <c r="X3" s="6"/>
      <c r="Y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Q3" s="5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</row>
    <row r="4" spans="2:16" ht="13.5">
      <c r="B4">
        <f>COUNTIF(B7:L26,"&lt;=56.0")</f>
        <v>17</v>
      </c>
      <c r="C4">
        <f>COUNTIF(B7:L26,"=56.5")</f>
        <v>1</v>
      </c>
      <c r="D4">
        <f>COUNTIF(B7:L26,"=57.0")</f>
        <v>10</v>
      </c>
      <c r="E4">
        <f>COUNTIF(B7:L26,"=57.5")</f>
        <v>3</v>
      </c>
      <c r="F4">
        <f>COUNTIF(B7:L26,"=58.0")</f>
        <v>31</v>
      </c>
      <c r="G4">
        <f>COUNTIF(B7:L26,"=58.5")</f>
        <v>22</v>
      </c>
      <c r="H4">
        <f>COUNTIF(B7:L26,"=59.0")</f>
        <v>31</v>
      </c>
      <c r="I4">
        <f>COUNTIF(B7:L26,"=59.5")</f>
        <v>26</v>
      </c>
      <c r="J4">
        <f>COUNTIF(B7:L26,"=60.0")</f>
        <v>35</v>
      </c>
      <c r="K4">
        <f>COUNTIF(B7:L26,"=60.5")</f>
        <v>11</v>
      </c>
      <c r="L4">
        <f>COUNTIF(B7:L26,"=61.0")</f>
        <v>11</v>
      </c>
      <c r="M4">
        <f>COUNTIF(B7:L26,"=61.5")</f>
        <v>2</v>
      </c>
      <c r="N4">
        <f>COUNTIF(B7:L26,"=62.0")</f>
        <v>0</v>
      </c>
      <c r="O4">
        <f>COUNTIF(B7:L26,"&gt;=62.5")</f>
        <v>0</v>
      </c>
      <c r="P4">
        <f>SUM(B4:O4)</f>
        <v>200</v>
      </c>
    </row>
    <row r="5" spans="3:9" ht="13.5">
      <c r="C5"/>
      <c r="E5"/>
      <c r="H5"/>
      <c r="I5"/>
    </row>
    <row r="6" spans="2:11" s="7" customFormat="1" ht="10.5">
      <c r="B6" s="7" t="s">
        <v>9</v>
      </c>
      <c r="C6" s="7" t="s">
        <v>0</v>
      </c>
      <c r="D6" s="7" t="s">
        <v>1</v>
      </c>
      <c r="E6" s="7" t="s">
        <v>2</v>
      </c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</row>
    <row r="7" spans="1:31" ht="12.75" customHeight="1">
      <c r="A7" s="7" t="s">
        <v>29</v>
      </c>
      <c r="B7" s="14">
        <v>59.5</v>
      </c>
      <c r="C7" s="15">
        <v>60</v>
      </c>
      <c r="D7" s="14">
        <v>57</v>
      </c>
      <c r="E7" s="14">
        <v>59</v>
      </c>
      <c r="F7" s="14">
        <v>58</v>
      </c>
      <c r="G7" s="14">
        <v>60</v>
      </c>
      <c r="H7" s="15">
        <v>58</v>
      </c>
      <c r="I7" s="15">
        <v>59.5</v>
      </c>
      <c r="J7" s="15">
        <v>60</v>
      </c>
      <c r="K7" s="15">
        <v>60</v>
      </c>
      <c r="L7" s="15"/>
      <c r="M7" s="46" t="s">
        <v>40</v>
      </c>
      <c r="N7" s="46"/>
      <c r="O7" s="21"/>
      <c r="P7" s="47">
        <f>MIN(B7:K26)</f>
        <v>52.5</v>
      </c>
      <c r="Q7" s="47"/>
      <c r="R7" s="23"/>
      <c r="S7" s="46" t="s">
        <v>41</v>
      </c>
      <c r="T7" s="46"/>
      <c r="U7" s="21"/>
      <c r="V7" s="47">
        <f>MAX(B7:K26)</f>
        <v>61.5</v>
      </c>
      <c r="W7" s="47"/>
      <c r="AB7" s="11"/>
      <c r="AC7" s="11"/>
      <c r="AD7" s="11"/>
      <c r="AE7" s="11"/>
    </row>
    <row r="8" spans="1:31" ht="13.5" customHeight="1">
      <c r="A8" s="7" t="s">
        <v>10</v>
      </c>
      <c r="B8" s="14">
        <v>59</v>
      </c>
      <c r="C8" s="14">
        <v>58.5</v>
      </c>
      <c r="D8" s="14">
        <v>58.5</v>
      </c>
      <c r="E8" s="14">
        <v>61</v>
      </c>
      <c r="F8" s="14">
        <v>59</v>
      </c>
      <c r="G8" s="14">
        <v>58.5</v>
      </c>
      <c r="H8" s="15">
        <v>58.5</v>
      </c>
      <c r="I8" s="15">
        <v>60</v>
      </c>
      <c r="J8" s="15">
        <v>59.5</v>
      </c>
      <c r="K8" s="15">
        <v>58</v>
      </c>
      <c r="L8" s="15"/>
      <c r="M8" s="46"/>
      <c r="N8" s="46"/>
      <c r="O8" s="21"/>
      <c r="P8" s="47"/>
      <c r="Q8" s="47"/>
      <c r="R8" s="23"/>
      <c r="S8" s="46"/>
      <c r="T8" s="46"/>
      <c r="U8" s="21"/>
      <c r="V8" s="47"/>
      <c r="W8" s="47"/>
      <c r="AB8" s="11"/>
      <c r="AC8" s="11"/>
      <c r="AD8" s="11"/>
      <c r="AE8" s="11"/>
    </row>
    <row r="9" spans="1:31" ht="12.75" customHeight="1">
      <c r="A9" s="7" t="s">
        <v>11</v>
      </c>
      <c r="B9" s="14">
        <v>58.5</v>
      </c>
      <c r="C9" s="14">
        <v>60</v>
      </c>
      <c r="D9" s="14">
        <v>57</v>
      </c>
      <c r="E9" s="14">
        <v>60.5</v>
      </c>
      <c r="F9" s="14">
        <v>59.5</v>
      </c>
      <c r="G9" s="14">
        <v>60</v>
      </c>
      <c r="H9" s="15">
        <v>58</v>
      </c>
      <c r="I9" s="15">
        <v>59</v>
      </c>
      <c r="J9" s="15">
        <v>58</v>
      </c>
      <c r="K9" s="15">
        <v>58</v>
      </c>
      <c r="L9" s="15"/>
      <c r="M9" s="20"/>
      <c r="N9" s="20"/>
      <c r="O9" s="21"/>
      <c r="P9" s="22"/>
      <c r="Q9" s="22"/>
      <c r="R9" s="23"/>
      <c r="S9" s="20"/>
      <c r="T9" s="20"/>
      <c r="U9" s="21"/>
      <c r="Y9" s="8"/>
      <c r="Z9" s="12"/>
      <c r="AA9" s="11"/>
      <c r="AB9" s="11"/>
      <c r="AC9" s="11"/>
      <c r="AD9" s="11"/>
      <c r="AE9" s="11"/>
    </row>
    <row r="10" spans="1:31" ht="13.5">
      <c r="A10" s="7" t="s">
        <v>12</v>
      </c>
      <c r="B10" s="14">
        <v>58</v>
      </c>
      <c r="C10" s="14">
        <v>61.5</v>
      </c>
      <c r="D10" s="14">
        <v>59.5</v>
      </c>
      <c r="E10" s="14">
        <v>59.5</v>
      </c>
      <c r="F10" s="14">
        <v>58.5</v>
      </c>
      <c r="G10" s="14">
        <v>60.5</v>
      </c>
      <c r="H10" s="15">
        <v>60</v>
      </c>
      <c r="I10" s="15">
        <v>54</v>
      </c>
      <c r="J10" s="15">
        <v>58</v>
      </c>
      <c r="K10" s="15">
        <v>60.5</v>
      </c>
      <c r="L10" s="15"/>
      <c r="M10" s="24" t="s">
        <v>42</v>
      </c>
      <c r="N10" s="24"/>
      <c r="O10" s="24"/>
      <c r="P10" s="24">
        <f>SUM(B4:C4)</f>
        <v>18</v>
      </c>
      <c r="Q10" s="24"/>
      <c r="R10" s="50" t="s">
        <v>43</v>
      </c>
      <c r="S10" s="51"/>
      <c r="T10" s="24">
        <f>SUM(P10:P11)</f>
        <v>31</v>
      </c>
      <c r="U10" s="25"/>
      <c r="W10" s="27" t="s">
        <v>39</v>
      </c>
      <c r="X10" s="28"/>
      <c r="Y10" s="29"/>
      <c r="Z10" s="30"/>
      <c r="AA10" s="29"/>
      <c r="AB10" s="29"/>
      <c r="AC10" s="11"/>
      <c r="AD10" s="11"/>
      <c r="AE10" s="11"/>
    </row>
    <row r="11" spans="1:31" ht="13.5">
      <c r="A11" s="7" t="s">
        <v>13</v>
      </c>
      <c r="B11" s="14">
        <v>59.5</v>
      </c>
      <c r="C11" s="14">
        <v>61</v>
      </c>
      <c r="D11" s="14">
        <v>57</v>
      </c>
      <c r="E11" s="14">
        <v>58.5</v>
      </c>
      <c r="F11" s="14">
        <v>60</v>
      </c>
      <c r="G11" s="14">
        <v>58.5</v>
      </c>
      <c r="H11" s="15">
        <v>58.5</v>
      </c>
      <c r="I11" s="15">
        <v>56</v>
      </c>
      <c r="J11" s="15">
        <v>61</v>
      </c>
      <c r="K11" s="15">
        <v>59</v>
      </c>
      <c r="L11" s="15"/>
      <c r="M11" s="24" t="s">
        <v>44</v>
      </c>
      <c r="N11" s="24"/>
      <c r="O11" s="24"/>
      <c r="P11" s="24">
        <f>SUM(D4:E4)</f>
        <v>13</v>
      </c>
      <c r="Q11" s="24"/>
      <c r="R11" s="51" t="s">
        <v>30</v>
      </c>
      <c r="S11" s="51"/>
      <c r="T11" s="24">
        <f>SUM(P12:P14)</f>
        <v>145</v>
      </c>
      <c r="U11" s="24"/>
      <c r="W11" s="28"/>
      <c r="X11" s="28"/>
      <c r="Y11" s="29"/>
      <c r="Z11" s="30"/>
      <c r="AA11" s="29"/>
      <c r="AB11" s="29"/>
      <c r="AC11" s="11"/>
      <c r="AD11" s="11"/>
      <c r="AE11" s="11"/>
    </row>
    <row r="12" spans="1:31" ht="13.5">
      <c r="A12" s="7" t="s">
        <v>14</v>
      </c>
      <c r="B12" s="14">
        <v>59.5</v>
      </c>
      <c r="C12" s="14">
        <v>59</v>
      </c>
      <c r="D12" s="14">
        <v>60.5</v>
      </c>
      <c r="E12" s="14">
        <v>58.5</v>
      </c>
      <c r="F12" s="14">
        <v>58</v>
      </c>
      <c r="G12" s="14">
        <v>59.5</v>
      </c>
      <c r="H12" s="15">
        <v>56</v>
      </c>
      <c r="I12" s="15">
        <v>56</v>
      </c>
      <c r="J12" s="15">
        <v>59</v>
      </c>
      <c r="K12" s="15">
        <v>59</v>
      </c>
      <c r="L12" s="15"/>
      <c r="M12" s="24" t="s">
        <v>45</v>
      </c>
      <c r="N12" s="24"/>
      <c r="O12" s="24"/>
      <c r="P12" s="24">
        <f>SUM(F4:G4)</f>
        <v>53</v>
      </c>
      <c r="Q12" s="24"/>
      <c r="R12" s="50" t="s">
        <v>31</v>
      </c>
      <c r="S12" s="50"/>
      <c r="T12" s="24">
        <f>SUM(P15:P17)</f>
        <v>24</v>
      </c>
      <c r="U12" s="24"/>
      <c r="W12" s="49" t="s">
        <v>43</v>
      </c>
      <c r="X12" s="48"/>
      <c r="Y12" s="28">
        <f>SUM(P10:P11)</f>
        <v>31</v>
      </c>
      <c r="Z12" s="31"/>
      <c r="AA12" s="29"/>
      <c r="AB12" s="29"/>
      <c r="AC12" s="11"/>
      <c r="AD12" s="11"/>
      <c r="AE12" s="11"/>
    </row>
    <row r="13" spans="1:31" ht="13.5">
      <c r="A13" s="7" t="s">
        <v>15</v>
      </c>
      <c r="B13" s="14">
        <v>59</v>
      </c>
      <c r="C13" s="14">
        <v>60</v>
      </c>
      <c r="D13" s="14">
        <v>58</v>
      </c>
      <c r="E13" s="14">
        <v>59.5</v>
      </c>
      <c r="F13" s="14">
        <v>57</v>
      </c>
      <c r="G13" s="14">
        <v>58.5</v>
      </c>
      <c r="H13" s="15">
        <v>60.5</v>
      </c>
      <c r="I13" s="15">
        <v>57</v>
      </c>
      <c r="J13" s="15">
        <v>59.5</v>
      </c>
      <c r="K13" s="15">
        <v>58</v>
      </c>
      <c r="L13" s="15"/>
      <c r="M13" s="24" t="s">
        <v>46</v>
      </c>
      <c r="N13" s="24"/>
      <c r="O13" s="24"/>
      <c r="P13" s="24">
        <f>SUM(H4:I4)</f>
        <v>57</v>
      </c>
      <c r="Q13" s="24"/>
      <c r="R13" s="24"/>
      <c r="S13" s="24"/>
      <c r="T13" s="24"/>
      <c r="U13" s="24"/>
      <c r="W13" s="48" t="s">
        <v>30</v>
      </c>
      <c r="X13" s="48"/>
      <c r="Y13" s="28">
        <f>SUM(P12:P17)</f>
        <v>169</v>
      </c>
      <c r="Z13" s="31"/>
      <c r="AA13" s="29"/>
      <c r="AB13" s="29"/>
      <c r="AC13" s="11"/>
      <c r="AD13" s="11"/>
      <c r="AE13" s="11"/>
    </row>
    <row r="14" spans="1:31" ht="13.5">
      <c r="A14" s="7" t="s">
        <v>16</v>
      </c>
      <c r="B14" s="14">
        <v>58</v>
      </c>
      <c r="C14" s="14">
        <v>57</v>
      </c>
      <c r="D14" s="14">
        <v>59</v>
      </c>
      <c r="E14" s="14">
        <v>58</v>
      </c>
      <c r="F14" s="14">
        <v>58.5</v>
      </c>
      <c r="G14" s="14">
        <v>58</v>
      </c>
      <c r="H14" s="15">
        <v>58</v>
      </c>
      <c r="I14" s="15">
        <v>58</v>
      </c>
      <c r="J14" s="15">
        <v>59.5</v>
      </c>
      <c r="K14" s="15">
        <v>58.5</v>
      </c>
      <c r="L14" s="15"/>
      <c r="M14" s="26" t="s">
        <v>47</v>
      </c>
      <c r="N14" s="24"/>
      <c r="O14" s="24"/>
      <c r="P14" s="24">
        <f>SUM(J4)</f>
        <v>35</v>
      </c>
      <c r="Q14" s="24"/>
      <c r="R14" s="24" t="s">
        <v>32</v>
      </c>
      <c r="S14" s="24"/>
      <c r="T14" s="24">
        <f>T11/P4*100</f>
        <v>72.5</v>
      </c>
      <c r="U14" s="24" t="s">
        <v>48</v>
      </c>
      <c r="V14" s="14"/>
      <c r="W14" s="49" t="s">
        <v>31</v>
      </c>
      <c r="X14" s="49"/>
      <c r="Y14" s="28">
        <v>0</v>
      </c>
      <c r="Z14" s="31"/>
      <c r="AA14" s="29"/>
      <c r="AB14" s="29"/>
      <c r="AC14" s="11"/>
      <c r="AD14" s="11"/>
      <c r="AE14" s="11"/>
    </row>
    <row r="15" spans="1:31" ht="13.5">
      <c r="A15" s="7" t="s">
        <v>17</v>
      </c>
      <c r="B15" s="14">
        <v>57.5</v>
      </c>
      <c r="C15" s="14">
        <v>59</v>
      </c>
      <c r="D15" s="14">
        <v>60</v>
      </c>
      <c r="E15" s="14">
        <v>59</v>
      </c>
      <c r="F15" s="14">
        <v>56</v>
      </c>
      <c r="G15" s="14">
        <v>59.5</v>
      </c>
      <c r="H15" s="15">
        <v>60</v>
      </c>
      <c r="I15" s="15">
        <v>58</v>
      </c>
      <c r="J15" s="15">
        <v>60</v>
      </c>
      <c r="K15" s="15">
        <v>57.5</v>
      </c>
      <c r="L15" s="15"/>
      <c r="M15" s="24" t="s">
        <v>49</v>
      </c>
      <c r="N15" s="24"/>
      <c r="O15" s="24"/>
      <c r="P15" s="24">
        <f>SUM(K4:L4)</f>
        <v>22</v>
      </c>
      <c r="Q15" s="24"/>
      <c r="R15" s="24"/>
      <c r="S15" s="24"/>
      <c r="T15" s="24"/>
      <c r="U15" s="24"/>
      <c r="V15" s="14"/>
      <c r="W15" s="28"/>
      <c r="X15" s="28"/>
      <c r="Y15" s="28"/>
      <c r="Z15" s="31"/>
      <c r="AA15" s="29"/>
      <c r="AB15" s="29"/>
      <c r="AC15" s="11"/>
      <c r="AD15" s="11"/>
      <c r="AE15" s="11"/>
    </row>
    <row r="16" spans="1:31" ht="13.5">
      <c r="A16" s="7" t="s">
        <v>18</v>
      </c>
      <c r="B16" s="14">
        <v>58.5</v>
      </c>
      <c r="C16" s="14">
        <v>58.5</v>
      </c>
      <c r="D16" s="14">
        <v>61</v>
      </c>
      <c r="E16" s="14">
        <v>59.5</v>
      </c>
      <c r="F16" s="14">
        <v>59</v>
      </c>
      <c r="G16" s="14">
        <v>57.5</v>
      </c>
      <c r="H16" s="15">
        <v>58</v>
      </c>
      <c r="I16" s="15">
        <v>60</v>
      </c>
      <c r="J16" s="15">
        <v>60</v>
      </c>
      <c r="K16" s="15">
        <v>58</v>
      </c>
      <c r="L16" s="15"/>
      <c r="M16" s="24" t="s">
        <v>50</v>
      </c>
      <c r="N16" s="24"/>
      <c r="O16" s="24"/>
      <c r="P16" s="24">
        <f>SUM(M4:N4)</f>
        <v>2</v>
      </c>
      <c r="Q16" s="24"/>
      <c r="R16" s="24"/>
      <c r="S16" s="24"/>
      <c r="T16" s="24"/>
      <c r="U16" s="24"/>
      <c r="V16" s="14"/>
      <c r="W16" s="28" t="s">
        <v>32</v>
      </c>
      <c r="X16" s="28"/>
      <c r="Y16" s="28">
        <f>Y13/P4*100</f>
        <v>84.5</v>
      </c>
      <c r="Z16" s="28" t="s">
        <v>48</v>
      </c>
      <c r="AA16" s="29"/>
      <c r="AB16" s="29"/>
      <c r="AC16" s="11"/>
      <c r="AD16" s="11"/>
      <c r="AE16" s="11"/>
    </row>
    <row r="17" spans="1:31" ht="13.5">
      <c r="A17" s="7" t="s">
        <v>19</v>
      </c>
      <c r="B17" s="14">
        <v>58</v>
      </c>
      <c r="C17" s="14">
        <v>58</v>
      </c>
      <c r="D17" s="14">
        <v>59</v>
      </c>
      <c r="E17" s="14">
        <v>60.5</v>
      </c>
      <c r="F17" s="14">
        <v>57</v>
      </c>
      <c r="G17" s="14">
        <v>60</v>
      </c>
      <c r="H17" s="15">
        <v>59.5</v>
      </c>
      <c r="I17" s="15">
        <v>60</v>
      </c>
      <c r="J17" s="15">
        <v>59.5</v>
      </c>
      <c r="K17" s="15">
        <v>58</v>
      </c>
      <c r="L17" s="15"/>
      <c r="M17" s="24" t="s">
        <v>51</v>
      </c>
      <c r="N17" s="24"/>
      <c r="O17" s="24"/>
      <c r="P17" s="24">
        <f>SUM(O4)</f>
        <v>0</v>
      </c>
      <c r="Q17" s="24"/>
      <c r="R17" s="24"/>
      <c r="S17" s="24"/>
      <c r="T17" s="24"/>
      <c r="U17" s="24"/>
      <c r="V17" s="14"/>
      <c r="W17" s="15"/>
      <c r="X17" s="8"/>
      <c r="Y17" s="8"/>
      <c r="Z17" s="12"/>
      <c r="AA17" s="11"/>
      <c r="AB17" s="11"/>
      <c r="AC17" s="11"/>
      <c r="AD17" s="11"/>
      <c r="AE17" s="11"/>
    </row>
    <row r="18" spans="1:31" ht="13.5">
      <c r="A18" s="7" t="s">
        <v>20</v>
      </c>
      <c r="B18" s="14">
        <v>58.5</v>
      </c>
      <c r="C18" s="14">
        <v>54.5</v>
      </c>
      <c r="D18" s="14">
        <v>59</v>
      </c>
      <c r="E18" s="14">
        <v>59</v>
      </c>
      <c r="F18" s="14">
        <v>59</v>
      </c>
      <c r="G18" s="14">
        <v>57</v>
      </c>
      <c r="H18" s="15">
        <v>59.5</v>
      </c>
      <c r="I18" s="15">
        <v>61</v>
      </c>
      <c r="J18" s="15">
        <v>59</v>
      </c>
      <c r="K18" s="15">
        <v>55</v>
      </c>
      <c r="L18" s="15"/>
      <c r="V18" s="14"/>
      <c r="W18" s="15"/>
      <c r="X18" s="8"/>
      <c r="Y18" s="8"/>
      <c r="Z18" s="12"/>
      <c r="AA18" s="11"/>
      <c r="AB18" s="11"/>
      <c r="AC18" s="11"/>
      <c r="AD18" s="11"/>
      <c r="AE18" s="11"/>
    </row>
    <row r="19" spans="1:31" ht="14.25" customHeight="1">
      <c r="A19" s="7" t="s">
        <v>21</v>
      </c>
      <c r="B19" s="14">
        <v>59.5</v>
      </c>
      <c r="C19" s="14">
        <v>59</v>
      </c>
      <c r="D19" s="14">
        <v>61</v>
      </c>
      <c r="E19" s="14">
        <v>58.5</v>
      </c>
      <c r="F19" s="16">
        <v>60</v>
      </c>
      <c r="G19" s="14">
        <v>60</v>
      </c>
      <c r="H19" s="15">
        <v>60.5</v>
      </c>
      <c r="I19" s="15">
        <v>59</v>
      </c>
      <c r="J19" s="15">
        <v>60.5</v>
      </c>
      <c r="K19" s="15">
        <v>60</v>
      </c>
      <c r="L19" s="17"/>
      <c r="M19" s="32" t="s">
        <v>52</v>
      </c>
      <c r="N19" s="33"/>
      <c r="O19" s="33"/>
      <c r="P19" s="33"/>
      <c r="Q19" s="33" t="s">
        <v>53</v>
      </c>
      <c r="V19" s="14"/>
      <c r="W19" s="15"/>
      <c r="X19" s="8"/>
      <c r="Y19" s="8"/>
      <c r="Z19" s="12"/>
      <c r="AA19" s="11"/>
      <c r="AB19" s="11"/>
      <c r="AC19" s="11"/>
      <c r="AD19" s="11"/>
      <c r="AE19" s="11"/>
    </row>
    <row r="20" spans="1:31" ht="13.5">
      <c r="A20" s="7" t="s">
        <v>22</v>
      </c>
      <c r="B20" s="14">
        <v>56</v>
      </c>
      <c r="C20" s="14">
        <v>58</v>
      </c>
      <c r="D20" s="14">
        <v>60</v>
      </c>
      <c r="E20" s="14">
        <v>59.5</v>
      </c>
      <c r="F20" s="18">
        <v>59</v>
      </c>
      <c r="G20" s="14">
        <v>61</v>
      </c>
      <c r="H20" s="15">
        <v>60</v>
      </c>
      <c r="I20" s="15">
        <v>60</v>
      </c>
      <c r="J20" s="15">
        <v>58</v>
      </c>
      <c r="K20" s="15">
        <v>58</v>
      </c>
      <c r="L20" s="19"/>
      <c r="V20" s="14"/>
      <c r="AB20" s="14"/>
      <c r="AD20" s="14"/>
      <c r="AE20" s="11"/>
    </row>
    <row r="21" spans="1:31" ht="13.5">
      <c r="A21" s="7" t="s">
        <v>23</v>
      </c>
      <c r="B21" s="14">
        <v>59</v>
      </c>
      <c r="C21" s="14">
        <v>56</v>
      </c>
      <c r="D21" s="14">
        <v>60</v>
      </c>
      <c r="E21" s="14">
        <v>59</v>
      </c>
      <c r="F21" s="18">
        <v>59</v>
      </c>
      <c r="G21" s="14">
        <v>60</v>
      </c>
      <c r="H21" s="15">
        <v>59.5</v>
      </c>
      <c r="I21" s="15">
        <v>59</v>
      </c>
      <c r="J21" s="15">
        <v>59.5</v>
      </c>
      <c r="K21" s="15">
        <v>58.5</v>
      </c>
      <c r="L21" s="19"/>
      <c r="M21" t="s">
        <v>54</v>
      </c>
      <c r="V21" s="14"/>
      <c r="W21" s="14"/>
      <c r="X21" s="14"/>
      <c r="Y21" s="14"/>
      <c r="Z21" s="15"/>
      <c r="AA21" s="14"/>
      <c r="AB21" s="14"/>
      <c r="AC21" s="14"/>
      <c r="AD21" s="14"/>
      <c r="AE21" s="11"/>
    </row>
    <row r="22" spans="1:31" ht="13.5">
      <c r="A22" s="7" t="s">
        <v>24</v>
      </c>
      <c r="B22" s="14">
        <v>58</v>
      </c>
      <c r="C22" s="14">
        <v>57</v>
      </c>
      <c r="D22" s="14">
        <v>60.5</v>
      </c>
      <c r="E22" s="14">
        <v>56</v>
      </c>
      <c r="F22" s="18">
        <v>56.5</v>
      </c>
      <c r="G22" s="14">
        <v>57</v>
      </c>
      <c r="H22" s="15">
        <v>61</v>
      </c>
      <c r="I22" s="15">
        <v>60</v>
      </c>
      <c r="J22" s="15">
        <v>59</v>
      </c>
      <c r="K22" s="15">
        <v>56</v>
      </c>
      <c r="L22" s="19"/>
      <c r="N22" s="10" t="s">
        <v>55</v>
      </c>
      <c r="O22" t="s">
        <v>56</v>
      </c>
      <c r="V22" s="14"/>
      <c r="W22" s="14"/>
      <c r="X22" s="14"/>
      <c r="Y22" s="14"/>
      <c r="Z22" s="15"/>
      <c r="AE22" s="3"/>
    </row>
    <row r="23" spans="1:26" ht="13.5">
      <c r="A23" s="7" t="s">
        <v>25</v>
      </c>
      <c r="B23" s="14">
        <v>56</v>
      </c>
      <c r="C23" s="14">
        <v>60</v>
      </c>
      <c r="D23" s="14">
        <v>60.5</v>
      </c>
      <c r="E23" s="14">
        <v>58</v>
      </c>
      <c r="F23" s="18">
        <v>59.5</v>
      </c>
      <c r="G23" s="14">
        <v>58.5</v>
      </c>
      <c r="H23" s="15">
        <v>60</v>
      </c>
      <c r="I23" s="15">
        <v>52.5</v>
      </c>
      <c r="J23" s="15">
        <v>60</v>
      </c>
      <c r="K23" s="15">
        <v>60</v>
      </c>
      <c r="L23" s="19"/>
      <c r="N23" s="10" t="s">
        <v>57</v>
      </c>
      <c r="O23" t="s">
        <v>58</v>
      </c>
      <c r="V23" s="14"/>
      <c r="W23" s="14"/>
      <c r="X23" s="14"/>
      <c r="Y23" s="14"/>
      <c r="Z23" s="15"/>
    </row>
    <row r="24" spans="1:26" ht="13.5">
      <c r="A24" s="7" t="s">
        <v>26</v>
      </c>
      <c r="B24" s="14">
        <v>58</v>
      </c>
      <c r="C24" s="14">
        <v>59.5</v>
      </c>
      <c r="D24" s="14">
        <v>59</v>
      </c>
      <c r="E24" s="14">
        <v>54</v>
      </c>
      <c r="F24" s="18">
        <v>60.5</v>
      </c>
      <c r="G24" s="14">
        <v>58</v>
      </c>
      <c r="H24" s="15">
        <v>61</v>
      </c>
      <c r="I24" s="15">
        <v>59</v>
      </c>
      <c r="J24" s="15">
        <v>59</v>
      </c>
      <c r="K24" s="15">
        <v>61.5</v>
      </c>
      <c r="L24" s="19"/>
      <c r="O24" t="s">
        <v>63</v>
      </c>
      <c r="V24" s="14"/>
      <c r="W24" s="14"/>
      <c r="X24" s="14"/>
      <c r="Y24" s="14"/>
      <c r="Z24" s="15"/>
    </row>
    <row r="25" spans="1:26" ht="13.5">
      <c r="A25" s="7" t="s">
        <v>27</v>
      </c>
      <c r="B25" s="14">
        <v>58</v>
      </c>
      <c r="C25" s="14">
        <v>58</v>
      </c>
      <c r="D25" s="14">
        <v>60</v>
      </c>
      <c r="E25" s="14">
        <v>59.5</v>
      </c>
      <c r="F25" s="18">
        <v>60</v>
      </c>
      <c r="G25" s="14">
        <v>59.5</v>
      </c>
      <c r="H25" s="15">
        <v>59.5</v>
      </c>
      <c r="I25" s="15">
        <v>60</v>
      </c>
      <c r="J25" s="15">
        <v>61</v>
      </c>
      <c r="K25" s="15">
        <v>58.5</v>
      </c>
      <c r="L25" s="19"/>
      <c r="N25" s="10" t="s">
        <v>60</v>
      </c>
      <c r="O25" t="s">
        <v>59</v>
      </c>
      <c r="V25" s="14"/>
      <c r="W25" s="14"/>
      <c r="X25" s="14"/>
      <c r="Y25" s="14"/>
      <c r="Z25" s="15"/>
    </row>
    <row r="26" spans="1:25" ht="13.5">
      <c r="A26" s="7" t="s">
        <v>28</v>
      </c>
      <c r="B26" s="14">
        <v>56</v>
      </c>
      <c r="C26" s="14">
        <v>61</v>
      </c>
      <c r="D26" s="14">
        <v>59</v>
      </c>
      <c r="E26" s="14">
        <v>55.5</v>
      </c>
      <c r="F26" s="18">
        <v>59</v>
      </c>
      <c r="G26" s="14">
        <v>58.5</v>
      </c>
      <c r="H26" s="15">
        <v>60</v>
      </c>
      <c r="I26" s="15">
        <v>60</v>
      </c>
      <c r="J26" s="15">
        <v>58.5</v>
      </c>
      <c r="K26" s="15">
        <v>56</v>
      </c>
      <c r="L26" s="19"/>
      <c r="M26" s="15"/>
      <c r="N26" s="10" t="s">
        <v>62</v>
      </c>
      <c r="O26" t="s">
        <v>61</v>
      </c>
      <c r="P26" s="14"/>
      <c r="Q26" s="15"/>
      <c r="R26" s="14"/>
      <c r="S26" s="14"/>
      <c r="T26" s="14"/>
      <c r="U26" s="14"/>
      <c r="V26" s="14"/>
      <c r="W26" s="14"/>
      <c r="X26" s="14"/>
      <c r="Y26" s="14"/>
    </row>
    <row r="27" spans="3:21" ht="13.5">
      <c r="C27" s="8"/>
      <c r="H27"/>
      <c r="J27" s="8"/>
      <c r="M27" s="15"/>
      <c r="N27" s="14"/>
      <c r="O27" s="14"/>
      <c r="P27" s="14"/>
      <c r="Q27" s="15"/>
      <c r="R27" s="14"/>
      <c r="S27" s="14"/>
      <c r="T27" s="14"/>
      <c r="U27" s="14"/>
    </row>
    <row r="28" spans="2:14" ht="13.5">
      <c r="B28" s="1"/>
      <c r="C28"/>
      <c r="D28" s="2"/>
      <c r="E28"/>
      <c r="G28" s="3"/>
      <c r="N28" s="8"/>
    </row>
    <row r="29" spans="2:7" ht="13.5">
      <c r="B29" s="1"/>
      <c r="C29"/>
      <c r="D29" s="2"/>
      <c r="E29"/>
      <c r="G29" s="3"/>
    </row>
    <row r="30" spans="2:7" ht="13.5">
      <c r="B30" s="1"/>
      <c r="C30"/>
      <c r="D30" s="2"/>
      <c r="E30"/>
      <c r="G30" s="3"/>
    </row>
    <row r="31" spans="2:9" ht="13.5">
      <c r="B31" s="1"/>
      <c r="C31"/>
      <c r="D31" s="2"/>
      <c r="E31"/>
      <c r="G31" s="3"/>
      <c r="I31"/>
    </row>
    <row r="32" spans="2:9" ht="13.5">
      <c r="B32" s="1"/>
      <c r="C32"/>
      <c r="D32" s="2"/>
      <c r="E32"/>
      <c r="G32" s="3"/>
      <c r="I32"/>
    </row>
    <row r="33" spans="2:9" ht="13.5">
      <c r="B33" s="1"/>
      <c r="C33"/>
      <c r="D33" s="2"/>
      <c r="E33"/>
      <c r="G33" s="3"/>
      <c r="I33"/>
    </row>
    <row r="34" spans="2:9" ht="13.5">
      <c r="B34" s="1"/>
      <c r="C34"/>
      <c r="D34" s="2"/>
      <c r="E34"/>
      <c r="G34" s="3"/>
      <c r="I34"/>
    </row>
    <row r="35" spans="2:9" ht="13.5">
      <c r="B35" s="1"/>
      <c r="C35"/>
      <c r="D35" s="2"/>
      <c r="E35"/>
      <c r="G35" s="3"/>
      <c r="I35"/>
    </row>
    <row r="36" spans="2:9" ht="13.5">
      <c r="B36" s="1"/>
      <c r="C36"/>
      <c r="D36" s="2"/>
      <c r="E36"/>
      <c r="G36" s="3"/>
      <c r="I36"/>
    </row>
    <row r="37" spans="2:9" ht="13.5">
      <c r="B37" s="1"/>
      <c r="C37"/>
      <c r="D37" s="2"/>
      <c r="E37"/>
      <c r="G37" s="3"/>
      <c r="I37"/>
    </row>
    <row r="38" spans="2:9" ht="13.5">
      <c r="B38" s="1"/>
      <c r="C38"/>
      <c r="D38" s="2"/>
      <c r="E38"/>
      <c r="G38" s="3"/>
      <c r="I38"/>
    </row>
    <row r="39" spans="2:9" ht="13.5">
      <c r="B39" s="1"/>
      <c r="C39"/>
      <c r="D39" s="2"/>
      <c r="E39"/>
      <c r="G39" s="3"/>
      <c r="I39"/>
    </row>
    <row r="40" spans="2:9" ht="13.5">
      <c r="B40" s="1"/>
      <c r="C40"/>
      <c r="D40" s="2"/>
      <c r="E40"/>
      <c r="G40" s="3"/>
      <c r="I40"/>
    </row>
    <row r="41" spans="2:9" ht="13.5">
      <c r="B41" s="1"/>
      <c r="C41"/>
      <c r="D41" s="2"/>
      <c r="E41"/>
      <c r="G41" s="3"/>
      <c r="I41"/>
    </row>
    <row r="42" spans="2:9" ht="13.5">
      <c r="B42" s="1"/>
      <c r="C42"/>
      <c r="D42" s="2"/>
      <c r="E42"/>
      <c r="G42" s="3"/>
      <c r="I42"/>
    </row>
    <row r="43" spans="2:9" ht="13.5">
      <c r="B43" s="1"/>
      <c r="C43"/>
      <c r="D43" s="2"/>
      <c r="E43"/>
      <c r="G43" s="3"/>
      <c r="I43"/>
    </row>
    <row r="44" spans="2:9" ht="13.5">
      <c r="B44" s="1"/>
      <c r="C44"/>
      <c r="D44" s="2"/>
      <c r="E44"/>
      <c r="G44" s="3"/>
      <c r="I44"/>
    </row>
    <row r="45" spans="2:9" ht="13.5">
      <c r="B45" s="1"/>
      <c r="C45"/>
      <c r="D45" s="2"/>
      <c r="E45"/>
      <c r="G45" s="3"/>
      <c r="I45"/>
    </row>
    <row r="46" spans="2:9" ht="13.5">
      <c r="B46" s="1"/>
      <c r="C46"/>
      <c r="D46" s="2"/>
      <c r="E46"/>
      <c r="G46" s="3"/>
      <c r="I46"/>
    </row>
    <row r="47" spans="2:9" ht="13.5">
      <c r="B47" s="1"/>
      <c r="C47"/>
      <c r="D47" s="2"/>
      <c r="E47"/>
      <c r="G47" s="3"/>
      <c r="I47"/>
    </row>
    <row r="48" spans="2:9" ht="13.5">
      <c r="B48" s="1"/>
      <c r="C48"/>
      <c r="D48" s="2"/>
      <c r="E48"/>
      <c r="G48" s="3"/>
      <c r="I48"/>
    </row>
    <row r="50" ht="13.5">
      <c r="L50" s="3"/>
    </row>
    <row r="51" ht="13.5">
      <c r="L51" s="9"/>
    </row>
    <row r="52" ht="13.5">
      <c r="L52" s="9"/>
    </row>
    <row r="53" ht="13.5">
      <c r="L53" s="9"/>
    </row>
  </sheetData>
  <sheetProtection/>
  <mergeCells count="10">
    <mergeCell ref="M7:N8"/>
    <mergeCell ref="P7:Q8"/>
    <mergeCell ref="S7:T8"/>
    <mergeCell ref="V7:W8"/>
    <mergeCell ref="W13:X13"/>
    <mergeCell ref="W14:X14"/>
    <mergeCell ref="R10:S10"/>
    <mergeCell ref="R11:S11"/>
    <mergeCell ref="R12:S12"/>
    <mergeCell ref="W12:X12"/>
  </mergeCells>
  <printOptions/>
  <pageMargins left="0.2" right="0.19" top="0.24" bottom="0.2" header="0.24" footer="0.2"/>
  <pageSetup horizontalDpi="600" verticalDpi="600" orientation="landscape" paperSize="9" scale="85" r:id="rId2"/>
  <ignoredErrors>
    <ignoredError sqref="M1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K106"/>
  <sheetViews>
    <sheetView zoomScale="85" zoomScaleNormal="85" zoomScalePageLayoutView="0" workbookViewId="0" topLeftCell="A22">
      <selection activeCell="AB44" sqref="AB44"/>
    </sheetView>
  </sheetViews>
  <sheetFormatPr defaultColWidth="9.00390625" defaultRowHeight="13.5"/>
  <cols>
    <col min="1" max="1" width="4.50390625" style="0" customWidth="1"/>
    <col min="2" max="2" width="8.00390625" style="0" customWidth="1"/>
    <col min="3" max="3" width="5.75390625" style="36" customWidth="1"/>
    <col min="4" max="4" width="5.75390625" style="0" customWidth="1"/>
    <col min="5" max="5" width="5.75390625" style="2" customWidth="1"/>
    <col min="6" max="7" width="5.75390625" style="0" customWidth="1"/>
    <col min="8" max="9" width="5.75390625" style="3" customWidth="1"/>
    <col min="10" max="14" width="5.75390625" style="0" customWidth="1"/>
    <col min="15" max="15" width="7.00390625" style="0" customWidth="1"/>
    <col min="16" max="41" width="5.50390625" style="0" customWidth="1"/>
    <col min="42" max="42" width="8.00390625" style="0" customWidth="1"/>
    <col min="43" max="63" width="5.50390625" style="0" customWidth="1"/>
    <col min="64" max="82" width="5.625" style="0" customWidth="1"/>
  </cols>
  <sheetData>
    <row r="1" spans="2:17" ht="17.25">
      <c r="B1" s="13" t="s">
        <v>34</v>
      </c>
      <c r="J1" s="13" t="s">
        <v>35</v>
      </c>
      <c r="Q1" s="13" t="s">
        <v>78</v>
      </c>
    </row>
    <row r="3" spans="2:193" s="4" customFormat="1" ht="12">
      <c r="B3" s="34" t="s">
        <v>36</v>
      </c>
      <c r="C3" s="35">
        <v>56.5</v>
      </c>
      <c r="D3" s="35">
        <v>57</v>
      </c>
      <c r="E3" s="35">
        <v>57.5</v>
      </c>
      <c r="F3" s="35">
        <v>58</v>
      </c>
      <c r="G3" s="35">
        <v>58.5</v>
      </c>
      <c r="H3" s="35">
        <v>59</v>
      </c>
      <c r="I3" s="35">
        <v>59.5</v>
      </c>
      <c r="J3" s="35">
        <v>60</v>
      </c>
      <c r="K3" s="35">
        <v>60.5</v>
      </c>
      <c r="L3" s="35">
        <v>61</v>
      </c>
      <c r="M3" s="35">
        <v>61.5</v>
      </c>
      <c r="N3" s="35">
        <v>62</v>
      </c>
      <c r="O3" s="34" t="s">
        <v>37</v>
      </c>
      <c r="P3" s="34" t="s">
        <v>38</v>
      </c>
      <c r="Q3" s="6"/>
      <c r="R3" s="6"/>
      <c r="S3" s="6"/>
      <c r="T3" s="6"/>
      <c r="U3" s="6"/>
      <c r="V3" s="6"/>
      <c r="W3" s="6"/>
      <c r="X3" s="6"/>
      <c r="Y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Q3" s="5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</row>
    <row r="4" spans="2:16" ht="13.5">
      <c r="B4">
        <f>COUNTIF(B7:L26,"&lt;=56.0")</f>
        <v>0</v>
      </c>
      <c r="C4">
        <f>COUNTIF(B7:L26,"=56.5")</f>
        <v>0</v>
      </c>
      <c r="D4">
        <f>COUNTIF(B7:L26,"=57.0")</f>
        <v>0</v>
      </c>
      <c r="E4">
        <f>COUNTIF(B7:L26,"=57.5")</f>
        <v>0</v>
      </c>
      <c r="F4">
        <f>COUNTIF(B7:L26,"=58.0")</f>
        <v>0</v>
      </c>
      <c r="G4">
        <f>COUNTIF(B7:L26,"=58.5")</f>
        <v>0</v>
      </c>
      <c r="H4">
        <f>COUNTIF(B7:L26,"=59.0")</f>
        <v>16</v>
      </c>
      <c r="I4">
        <f>COUNTIF(B7:L26,"=59.5")</f>
        <v>37</v>
      </c>
      <c r="J4">
        <f>COUNTIF(B7:L26,"=60.0")</f>
        <v>70</v>
      </c>
      <c r="K4">
        <f>COUNTIF(B7:L26,"=60.5")</f>
        <v>48</v>
      </c>
      <c r="L4">
        <f>COUNTIF(B7:L26,"=61.0")</f>
        <v>26</v>
      </c>
      <c r="M4">
        <f>COUNTIF(B7:L26,"=61.5")</f>
        <v>3</v>
      </c>
      <c r="N4">
        <f>COUNTIF(B7:L26,"=62.0")</f>
        <v>0</v>
      </c>
      <c r="O4">
        <f>COUNTIF(B7:L26,"&gt;=62.5")</f>
        <v>0</v>
      </c>
      <c r="P4">
        <f>SUM(B4:O4)</f>
        <v>200</v>
      </c>
    </row>
    <row r="5" spans="3:9" ht="13.5">
      <c r="C5"/>
      <c r="E5"/>
      <c r="H5"/>
      <c r="I5"/>
    </row>
    <row r="6" spans="2:11" s="7" customFormat="1" ht="10.5">
      <c r="B6" s="7" t="s">
        <v>64</v>
      </c>
      <c r="C6" s="7" t="s">
        <v>0</v>
      </c>
      <c r="D6" s="7" t="s">
        <v>1</v>
      </c>
      <c r="E6" s="7" t="s">
        <v>2</v>
      </c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</row>
    <row r="7" spans="1:31" ht="12.75" customHeight="1">
      <c r="A7" s="7" t="s">
        <v>65</v>
      </c>
      <c r="B7" s="14">
        <v>59.5</v>
      </c>
      <c r="C7" s="37">
        <v>60</v>
      </c>
      <c r="D7" s="14">
        <v>59</v>
      </c>
      <c r="E7" s="14">
        <v>60</v>
      </c>
      <c r="F7" s="14">
        <v>60</v>
      </c>
      <c r="G7" s="18">
        <v>61</v>
      </c>
      <c r="H7" s="14">
        <v>61</v>
      </c>
      <c r="I7" s="15">
        <v>60.5</v>
      </c>
      <c r="J7" s="37">
        <v>60</v>
      </c>
      <c r="K7" s="37">
        <v>60</v>
      </c>
      <c r="L7" s="37"/>
      <c r="M7" s="46" t="s">
        <v>40</v>
      </c>
      <c r="N7" s="46"/>
      <c r="O7" s="21"/>
      <c r="P7" s="47">
        <f>MIN(B7:K26)</f>
        <v>59</v>
      </c>
      <c r="Q7" s="47"/>
      <c r="R7" s="23"/>
      <c r="S7" s="46" t="s">
        <v>41</v>
      </c>
      <c r="T7" s="46"/>
      <c r="U7" s="21"/>
      <c r="V7" s="47">
        <f>MAX(B7:K26)</f>
        <v>61.5</v>
      </c>
      <c r="W7" s="47"/>
      <c r="AB7" s="38"/>
      <c r="AC7" s="38"/>
      <c r="AD7" s="38"/>
      <c r="AE7" s="38"/>
    </row>
    <row r="8" spans="1:31" ht="13.5" customHeight="1">
      <c r="A8" s="7" t="s">
        <v>10</v>
      </c>
      <c r="B8" s="14">
        <v>59.5</v>
      </c>
      <c r="C8" s="14">
        <v>60</v>
      </c>
      <c r="D8" s="14">
        <v>59.5</v>
      </c>
      <c r="E8" s="14">
        <v>60</v>
      </c>
      <c r="F8" s="14">
        <v>61</v>
      </c>
      <c r="G8" s="14">
        <v>60.5</v>
      </c>
      <c r="H8" s="37">
        <v>61</v>
      </c>
      <c r="I8" s="37">
        <v>60</v>
      </c>
      <c r="J8" s="37">
        <v>61</v>
      </c>
      <c r="K8" s="37">
        <v>60.5</v>
      </c>
      <c r="L8" s="37"/>
      <c r="M8" s="46"/>
      <c r="N8" s="46"/>
      <c r="O8" s="21"/>
      <c r="P8" s="47"/>
      <c r="Q8" s="47"/>
      <c r="R8" s="23"/>
      <c r="S8" s="46"/>
      <c r="T8" s="46"/>
      <c r="U8" s="21"/>
      <c r="V8" s="47"/>
      <c r="W8" s="47"/>
      <c r="AB8" s="38"/>
      <c r="AC8" s="38"/>
      <c r="AD8" s="38"/>
      <c r="AE8" s="38"/>
    </row>
    <row r="9" spans="1:31" ht="12.75" customHeight="1">
      <c r="A9" s="7" t="s">
        <v>11</v>
      </c>
      <c r="B9" s="14">
        <v>60.5</v>
      </c>
      <c r="C9" s="14">
        <v>60.5</v>
      </c>
      <c r="D9" s="14">
        <v>60</v>
      </c>
      <c r="E9" s="14">
        <v>60.5</v>
      </c>
      <c r="F9" s="14">
        <v>60</v>
      </c>
      <c r="G9" s="14">
        <v>59.5</v>
      </c>
      <c r="H9" s="37">
        <v>60.5</v>
      </c>
      <c r="I9" s="37">
        <v>59.5</v>
      </c>
      <c r="J9" s="37">
        <v>60.5</v>
      </c>
      <c r="K9" s="37">
        <v>60.5</v>
      </c>
      <c r="L9" s="37"/>
      <c r="M9" s="20"/>
      <c r="N9" s="20"/>
      <c r="O9" s="21"/>
      <c r="P9" s="22"/>
      <c r="Q9" s="22"/>
      <c r="R9" s="23"/>
      <c r="S9" s="20"/>
      <c r="T9" s="20"/>
      <c r="U9" s="21"/>
      <c r="Y9" s="8"/>
      <c r="Z9" s="39"/>
      <c r="AA9" s="38"/>
      <c r="AB9" s="38"/>
      <c r="AC9" s="38"/>
      <c r="AD9" s="38"/>
      <c r="AE9" s="38"/>
    </row>
    <row r="10" spans="1:31" ht="13.5">
      <c r="A10" s="7" t="s">
        <v>12</v>
      </c>
      <c r="B10" s="14">
        <v>59.5</v>
      </c>
      <c r="C10" s="14">
        <v>60</v>
      </c>
      <c r="D10" s="14">
        <v>60</v>
      </c>
      <c r="E10" s="14">
        <v>59.5</v>
      </c>
      <c r="F10" s="14">
        <v>60</v>
      </c>
      <c r="G10" s="14">
        <v>60.5</v>
      </c>
      <c r="H10" s="37">
        <v>61</v>
      </c>
      <c r="I10" s="37">
        <v>60</v>
      </c>
      <c r="J10" s="37">
        <v>60.5</v>
      </c>
      <c r="K10" s="37">
        <v>60.5</v>
      </c>
      <c r="L10" s="37"/>
      <c r="M10" s="24" t="s">
        <v>66</v>
      </c>
      <c r="N10" s="24"/>
      <c r="O10" s="24"/>
      <c r="P10" s="24">
        <f>SUM(B4:C4)</f>
        <v>0</v>
      </c>
      <c r="Q10" s="24"/>
      <c r="R10" s="50" t="s">
        <v>67</v>
      </c>
      <c r="S10" s="51"/>
      <c r="T10" s="24">
        <f>SUM(P10:P11)</f>
        <v>0</v>
      </c>
      <c r="U10" s="25"/>
      <c r="W10" s="27" t="s">
        <v>68</v>
      </c>
      <c r="X10" s="28"/>
      <c r="Y10" s="29"/>
      <c r="Z10" s="30"/>
      <c r="AA10" s="29"/>
      <c r="AB10" s="29"/>
      <c r="AC10" s="38"/>
      <c r="AD10" s="38"/>
      <c r="AE10" s="38"/>
    </row>
    <row r="11" spans="1:31" ht="13.5">
      <c r="A11" s="7" t="s">
        <v>13</v>
      </c>
      <c r="B11" s="14">
        <v>59.5</v>
      </c>
      <c r="C11" s="14">
        <v>60</v>
      </c>
      <c r="D11" s="14">
        <v>59.5</v>
      </c>
      <c r="E11" s="14">
        <v>61</v>
      </c>
      <c r="F11" s="14">
        <v>60.5</v>
      </c>
      <c r="G11" s="14">
        <v>60</v>
      </c>
      <c r="H11" s="37">
        <v>60</v>
      </c>
      <c r="I11" s="37">
        <v>60.5</v>
      </c>
      <c r="J11" s="37">
        <v>60.5</v>
      </c>
      <c r="K11" s="37">
        <v>60.5</v>
      </c>
      <c r="L11" s="37"/>
      <c r="M11" s="24" t="s">
        <v>69</v>
      </c>
      <c r="N11" s="24"/>
      <c r="O11" s="24"/>
      <c r="P11" s="24">
        <f>SUM(D4:E4)</f>
        <v>0</v>
      </c>
      <c r="Q11" s="24"/>
      <c r="R11" s="51" t="s">
        <v>30</v>
      </c>
      <c r="S11" s="51"/>
      <c r="T11" s="24">
        <f>SUM(P12:P14)</f>
        <v>123</v>
      </c>
      <c r="U11" s="24"/>
      <c r="W11" s="28"/>
      <c r="X11" s="28"/>
      <c r="Y11" s="29"/>
      <c r="Z11" s="30"/>
      <c r="AA11" s="29"/>
      <c r="AB11" s="29"/>
      <c r="AC11" s="38"/>
      <c r="AD11" s="38"/>
      <c r="AE11" s="38"/>
    </row>
    <row r="12" spans="1:31" ht="13.5">
      <c r="A12" s="7" t="s">
        <v>14</v>
      </c>
      <c r="B12" s="14">
        <v>59.5</v>
      </c>
      <c r="C12" s="14">
        <v>61</v>
      </c>
      <c r="D12" s="14">
        <v>61</v>
      </c>
      <c r="E12" s="14">
        <v>60.5</v>
      </c>
      <c r="F12" s="14">
        <v>61</v>
      </c>
      <c r="G12" s="14">
        <v>61</v>
      </c>
      <c r="H12" s="37">
        <v>60.5</v>
      </c>
      <c r="I12" s="37">
        <v>59.5</v>
      </c>
      <c r="J12" s="37">
        <v>60.5</v>
      </c>
      <c r="K12" s="37">
        <v>61</v>
      </c>
      <c r="L12" s="37"/>
      <c r="M12" s="24" t="s">
        <v>70</v>
      </c>
      <c r="N12" s="24"/>
      <c r="O12" s="24"/>
      <c r="P12" s="24">
        <f>SUM(F4:G4)</f>
        <v>0</v>
      </c>
      <c r="Q12" s="24"/>
      <c r="R12" s="50" t="s">
        <v>31</v>
      </c>
      <c r="S12" s="50"/>
      <c r="T12" s="24">
        <f>SUM(P15:P17)</f>
        <v>77</v>
      </c>
      <c r="U12" s="24"/>
      <c r="W12" s="49" t="s">
        <v>71</v>
      </c>
      <c r="X12" s="48"/>
      <c r="Y12" s="28">
        <f>SUM(P10:P11)</f>
        <v>0</v>
      </c>
      <c r="Z12" s="31"/>
      <c r="AA12" s="29"/>
      <c r="AB12" s="29"/>
      <c r="AC12" s="38"/>
      <c r="AD12" s="38"/>
      <c r="AE12" s="38"/>
    </row>
    <row r="13" spans="1:31" ht="13.5">
      <c r="A13" s="7" t="s">
        <v>15</v>
      </c>
      <c r="B13" s="14">
        <v>59.5</v>
      </c>
      <c r="C13" s="14">
        <v>60</v>
      </c>
      <c r="D13" s="14">
        <v>60</v>
      </c>
      <c r="E13" s="14">
        <v>60.5</v>
      </c>
      <c r="F13" s="14">
        <v>59</v>
      </c>
      <c r="G13" s="14">
        <v>60.5</v>
      </c>
      <c r="H13" s="37">
        <v>59.5</v>
      </c>
      <c r="I13" s="37">
        <v>59.5</v>
      </c>
      <c r="J13" s="37">
        <v>60.5</v>
      </c>
      <c r="K13" s="37">
        <v>61.5</v>
      </c>
      <c r="L13" s="37"/>
      <c r="M13" s="24" t="s">
        <v>72</v>
      </c>
      <c r="N13" s="24"/>
      <c r="O13" s="24"/>
      <c r="P13" s="24">
        <f>SUM(H4:I4)</f>
        <v>53</v>
      </c>
      <c r="Q13" s="24"/>
      <c r="R13" s="24"/>
      <c r="S13" s="24"/>
      <c r="T13" s="24"/>
      <c r="U13" s="24"/>
      <c r="W13" s="48" t="s">
        <v>30</v>
      </c>
      <c r="X13" s="48"/>
      <c r="Y13" s="28">
        <f>SUM(P12:P17)</f>
        <v>200</v>
      </c>
      <c r="Z13" s="31"/>
      <c r="AA13" s="29"/>
      <c r="AB13" s="29"/>
      <c r="AC13" s="38"/>
      <c r="AD13" s="38"/>
      <c r="AE13" s="38"/>
    </row>
    <row r="14" spans="1:31" ht="13.5">
      <c r="A14" s="7" t="s">
        <v>16</v>
      </c>
      <c r="B14" s="14">
        <v>60</v>
      </c>
      <c r="C14" s="14">
        <v>59</v>
      </c>
      <c r="D14" s="14">
        <v>60</v>
      </c>
      <c r="E14" s="14">
        <v>60</v>
      </c>
      <c r="F14" s="14">
        <v>60.5</v>
      </c>
      <c r="G14" s="14">
        <v>60</v>
      </c>
      <c r="H14" s="37">
        <v>60.5</v>
      </c>
      <c r="I14" s="37">
        <v>59.5</v>
      </c>
      <c r="J14" s="37">
        <v>59</v>
      </c>
      <c r="K14" s="37">
        <v>59</v>
      </c>
      <c r="L14" s="37"/>
      <c r="M14" s="26" t="s">
        <v>73</v>
      </c>
      <c r="N14" s="24"/>
      <c r="O14" s="24"/>
      <c r="P14" s="24">
        <f>SUM(J4)</f>
        <v>70</v>
      </c>
      <c r="Q14" s="24"/>
      <c r="R14" s="24" t="s">
        <v>32</v>
      </c>
      <c r="S14" s="24"/>
      <c r="T14" s="24">
        <f>T11/P4*100</f>
        <v>61.5</v>
      </c>
      <c r="U14" s="24" t="s">
        <v>33</v>
      </c>
      <c r="V14" s="14"/>
      <c r="W14" s="49" t="s">
        <v>31</v>
      </c>
      <c r="X14" s="49"/>
      <c r="Y14" s="28">
        <v>0</v>
      </c>
      <c r="Z14" s="31"/>
      <c r="AA14" s="29"/>
      <c r="AB14" s="29"/>
      <c r="AC14" s="38"/>
      <c r="AD14" s="38"/>
      <c r="AE14" s="38"/>
    </row>
    <row r="15" spans="1:31" ht="13.5">
      <c r="A15" s="7" t="s">
        <v>17</v>
      </c>
      <c r="B15" s="14">
        <v>60.5</v>
      </c>
      <c r="C15" s="14">
        <v>60</v>
      </c>
      <c r="D15" s="14">
        <v>61</v>
      </c>
      <c r="E15" s="14">
        <v>59</v>
      </c>
      <c r="F15" s="14">
        <v>59.5</v>
      </c>
      <c r="G15" s="14">
        <v>59.5</v>
      </c>
      <c r="H15" s="37">
        <v>61</v>
      </c>
      <c r="I15" s="37">
        <v>61</v>
      </c>
      <c r="J15" s="37">
        <v>61</v>
      </c>
      <c r="K15" s="37">
        <v>60.5</v>
      </c>
      <c r="L15" s="37"/>
      <c r="M15" s="24" t="s">
        <v>74</v>
      </c>
      <c r="N15" s="24"/>
      <c r="O15" s="24"/>
      <c r="P15" s="24">
        <f>SUM(K4:L4)</f>
        <v>74</v>
      </c>
      <c r="Q15" s="24"/>
      <c r="R15" s="24"/>
      <c r="S15" s="24"/>
      <c r="T15" s="24"/>
      <c r="U15" s="24"/>
      <c r="V15" s="14"/>
      <c r="W15" s="28"/>
      <c r="X15" s="28"/>
      <c r="Y15" s="28"/>
      <c r="Z15" s="31"/>
      <c r="AA15" s="29"/>
      <c r="AB15" s="29"/>
      <c r="AC15" s="38"/>
      <c r="AD15" s="38"/>
      <c r="AE15" s="38"/>
    </row>
    <row r="16" spans="1:31" ht="13.5">
      <c r="A16" s="7" t="s">
        <v>18</v>
      </c>
      <c r="B16" s="14">
        <v>59.5</v>
      </c>
      <c r="C16" s="14">
        <v>59</v>
      </c>
      <c r="D16" s="14">
        <v>60</v>
      </c>
      <c r="E16" s="14">
        <v>59</v>
      </c>
      <c r="F16" s="14">
        <v>60</v>
      </c>
      <c r="G16" s="14">
        <v>60</v>
      </c>
      <c r="H16" s="37">
        <v>60</v>
      </c>
      <c r="I16" s="37">
        <v>60.5</v>
      </c>
      <c r="J16" s="37">
        <v>60</v>
      </c>
      <c r="K16" s="37">
        <v>60.5</v>
      </c>
      <c r="L16" s="37"/>
      <c r="M16" s="24" t="s">
        <v>75</v>
      </c>
      <c r="N16" s="24"/>
      <c r="O16" s="24"/>
      <c r="P16" s="24">
        <f>SUM(M4:N4)</f>
        <v>3</v>
      </c>
      <c r="Q16" s="24"/>
      <c r="R16" s="24"/>
      <c r="S16" s="24"/>
      <c r="T16" s="24"/>
      <c r="U16" s="24"/>
      <c r="V16" s="14"/>
      <c r="W16" s="28" t="s">
        <v>32</v>
      </c>
      <c r="X16" s="28"/>
      <c r="Y16" s="28">
        <f>Y13/P4*100</f>
        <v>100</v>
      </c>
      <c r="Z16" s="28" t="s">
        <v>33</v>
      </c>
      <c r="AA16" s="29"/>
      <c r="AB16" s="29"/>
      <c r="AC16" s="38"/>
      <c r="AD16" s="38"/>
      <c r="AE16" s="38"/>
    </row>
    <row r="17" spans="1:31" ht="13.5">
      <c r="A17" s="7" t="s">
        <v>19</v>
      </c>
      <c r="B17" s="14">
        <v>59.5</v>
      </c>
      <c r="C17" s="14">
        <v>59</v>
      </c>
      <c r="D17" s="14">
        <v>60</v>
      </c>
      <c r="E17" s="14">
        <v>59</v>
      </c>
      <c r="F17" s="14">
        <v>60</v>
      </c>
      <c r="G17" s="14">
        <v>60.5</v>
      </c>
      <c r="H17" s="37">
        <v>60</v>
      </c>
      <c r="I17" s="37">
        <v>60</v>
      </c>
      <c r="J17" s="37">
        <v>59.5</v>
      </c>
      <c r="K17" s="37">
        <v>59.5</v>
      </c>
      <c r="L17" s="37"/>
      <c r="M17" s="24" t="s">
        <v>76</v>
      </c>
      <c r="N17" s="24"/>
      <c r="O17" s="24"/>
      <c r="P17" s="24">
        <f>SUM(O4)</f>
        <v>0</v>
      </c>
      <c r="Q17" s="24"/>
      <c r="R17" s="24"/>
      <c r="S17" s="24"/>
      <c r="T17" s="24"/>
      <c r="U17" s="24"/>
      <c r="V17" s="14"/>
      <c r="W17" s="37"/>
      <c r="X17" s="8"/>
      <c r="Y17" s="8"/>
      <c r="Z17" s="39"/>
      <c r="AA17" s="38"/>
      <c r="AB17" s="38"/>
      <c r="AC17" s="38"/>
      <c r="AD17" s="38"/>
      <c r="AE17" s="38"/>
    </row>
    <row r="18" spans="1:31" ht="13.5">
      <c r="A18" s="7" t="s">
        <v>20</v>
      </c>
      <c r="B18" s="14">
        <v>60</v>
      </c>
      <c r="C18" s="14">
        <v>60</v>
      </c>
      <c r="D18" s="14">
        <v>59</v>
      </c>
      <c r="E18" s="14">
        <v>60</v>
      </c>
      <c r="F18" s="14">
        <v>60.5</v>
      </c>
      <c r="G18" s="14">
        <v>59.5</v>
      </c>
      <c r="H18" s="37">
        <v>60</v>
      </c>
      <c r="I18" s="37">
        <v>59.5</v>
      </c>
      <c r="J18" s="37">
        <v>60.5</v>
      </c>
      <c r="K18" s="37">
        <v>60.5</v>
      </c>
      <c r="L18" s="37"/>
      <c r="V18" s="14"/>
      <c r="W18" s="37"/>
      <c r="X18" s="8"/>
      <c r="Y18" s="8"/>
      <c r="Z18" s="39"/>
      <c r="AA18" s="38"/>
      <c r="AB18" s="38"/>
      <c r="AC18" s="38"/>
      <c r="AD18" s="38"/>
      <c r="AE18" s="38"/>
    </row>
    <row r="19" spans="1:31" ht="14.25" customHeight="1">
      <c r="A19" s="7" t="s">
        <v>21</v>
      </c>
      <c r="B19" s="14">
        <v>59.5</v>
      </c>
      <c r="C19" s="14">
        <v>60.5</v>
      </c>
      <c r="D19" s="14">
        <v>59.5</v>
      </c>
      <c r="E19" s="14">
        <v>61</v>
      </c>
      <c r="F19" s="16">
        <v>60.5</v>
      </c>
      <c r="G19" s="14">
        <v>60</v>
      </c>
      <c r="H19" s="37">
        <v>59.5</v>
      </c>
      <c r="I19" s="37">
        <v>60</v>
      </c>
      <c r="J19" s="37">
        <v>60</v>
      </c>
      <c r="K19" s="37">
        <v>61.5</v>
      </c>
      <c r="L19" s="40"/>
      <c r="M19" s="44" t="s">
        <v>52</v>
      </c>
      <c r="N19" s="45"/>
      <c r="O19" s="45"/>
      <c r="P19" s="45"/>
      <c r="Q19" s="45" t="s">
        <v>53</v>
      </c>
      <c r="V19" s="14"/>
      <c r="W19" s="37"/>
      <c r="X19" s="8"/>
      <c r="Y19" s="8"/>
      <c r="Z19" s="39"/>
      <c r="AA19" s="38"/>
      <c r="AB19" s="38"/>
      <c r="AC19" s="38"/>
      <c r="AD19" s="38"/>
      <c r="AE19" s="38"/>
    </row>
    <row r="20" spans="1:31" ht="13.5">
      <c r="A20" s="7" t="s">
        <v>22</v>
      </c>
      <c r="B20" s="14">
        <v>60</v>
      </c>
      <c r="C20" s="14">
        <v>59.5</v>
      </c>
      <c r="D20" s="14">
        <v>60</v>
      </c>
      <c r="E20" s="14">
        <v>60</v>
      </c>
      <c r="F20" s="18">
        <v>59</v>
      </c>
      <c r="G20" s="14">
        <v>61</v>
      </c>
      <c r="H20" s="37">
        <v>60.5</v>
      </c>
      <c r="I20" s="37">
        <v>59.5</v>
      </c>
      <c r="J20" s="37">
        <v>60</v>
      </c>
      <c r="K20" s="37">
        <v>59.5</v>
      </c>
      <c r="L20" s="41"/>
      <c r="V20" s="14"/>
      <c r="AB20" s="14"/>
      <c r="AD20" s="14"/>
      <c r="AE20" s="38"/>
    </row>
    <row r="21" spans="1:31" ht="13.5">
      <c r="A21" s="7" t="s">
        <v>23</v>
      </c>
      <c r="B21" s="14">
        <v>60</v>
      </c>
      <c r="C21" s="14">
        <v>60.5</v>
      </c>
      <c r="D21" s="14">
        <v>60</v>
      </c>
      <c r="E21" s="14">
        <v>60.5</v>
      </c>
      <c r="F21" s="18">
        <v>60.5</v>
      </c>
      <c r="G21" s="14">
        <v>61</v>
      </c>
      <c r="H21" s="37">
        <v>61</v>
      </c>
      <c r="I21" s="37">
        <v>61</v>
      </c>
      <c r="J21" s="37">
        <v>60.5</v>
      </c>
      <c r="K21" s="37">
        <v>59</v>
      </c>
      <c r="L21" s="41"/>
      <c r="M21" t="s">
        <v>77</v>
      </c>
      <c r="V21" s="14"/>
      <c r="W21" s="14"/>
      <c r="X21" s="14"/>
      <c r="Y21" s="14"/>
      <c r="Z21" s="37"/>
      <c r="AA21" s="14"/>
      <c r="AB21" s="14"/>
      <c r="AC21" s="14"/>
      <c r="AD21" s="14"/>
      <c r="AE21" s="38"/>
    </row>
    <row r="22" spans="1:31" ht="13.5">
      <c r="A22" s="7" t="s">
        <v>24</v>
      </c>
      <c r="B22" s="14">
        <v>60</v>
      </c>
      <c r="C22" s="14">
        <v>59</v>
      </c>
      <c r="D22" s="14">
        <v>60</v>
      </c>
      <c r="E22" s="14">
        <v>60</v>
      </c>
      <c r="F22" s="18">
        <v>61.5</v>
      </c>
      <c r="G22" s="14">
        <v>59.5</v>
      </c>
      <c r="H22" s="37">
        <v>61</v>
      </c>
      <c r="I22" s="37">
        <v>60</v>
      </c>
      <c r="J22" s="37">
        <v>60</v>
      </c>
      <c r="K22" s="37">
        <v>60</v>
      </c>
      <c r="L22" s="41"/>
      <c r="M22" s="10" t="s">
        <v>79</v>
      </c>
      <c r="N22" s="43" t="s">
        <v>82</v>
      </c>
      <c r="V22" s="14"/>
      <c r="W22" s="14"/>
      <c r="X22" s="14"/>
      <c r="Y22" s="14"/>
      <c r="Z22" s="37"/>
      <c r="AE22" s="3"/>
    </row>
    <row r="23" spans="1:26" ht="13.5">
      <c r="A23" s="7" t="s">
        <v>25</v>
      </c>
      <c r="B23" s="14">
        <v>60.5</v>
      </c>
      <c r="C23" s="14">
        <v>60</v>
      </c>
      <c r="D23" s="14">
        <v>60</v>
      </c>
      <c r="E23" s="14">
        <v>60.5</v>
      </c>
      <c r="F23" s="18">
        <v>60</v>
      </c>
      <c r="G23" s="14">
        <v>61</v>
      </c>
      <c r="H23" s="37">
        <v>59.5</v>
      </c>
      <c r="I23" s="37">
        <v>60.5</v>
      </c>
      <c r="J23" s="37">
        <v>60.5</v>
      </c>
      <c r="K23" s="37">
        <v>60</v>
      </c>
      <c r="L23" s="41"/>
      <c r="M23" s="10" t="s">
        <v>80</v>
      </c>
      <c r="N23" s="43" t="s">
        <v>81</v>
      </c>
      <c r="V23" s="14"/>
      <c r="W23" s="14"/>
      <c r="X23" s="14"/>
      <c r="Y23" s="14"/>
      <c r="Z23" s="37"/>
    </row>
    <row r="24" spans="1:26" ht="13.5">
      <c r="A24" s="7" t="s">
        <v>26</v>
      </c>
      <c r="B24" s="14">
        <v>60</v>
      </c>
      <c r="C24" s="14">
        <v>59.5</v>
      </c>
      <c r="D24" s="14">
        <v>59.5</v>
      </c>
      <c r="E24" s="14">
        <v>60.5</v>
      </c>
      <c r="F24" s="18">
        <v>60.5</v>
      </c>
      <c r="G24" s="14">
        <v>60</v>
      </c>
      <c r="H24" s="37">
        <v>59</v>
      </c>
      <c r="I24" s="37">
        <v>60</v>
      </c>
      <c r="J24" s="37">
        <v>60</v>
      </c>
      <c r="K24" s="37">
        <v>60.5</v>
      </c>
      <c r="L24" s="41"/>
      <c r="M24" s="10"/>
      <c r="V24" s="14"/>
      <c r="W24" s="14"/>
      <c r="X24" s="14"/>
      <c r="Y24" s="14"/>
      <c r="Z24" s="37"/>
    </row>
    <row r="25" spans="1:26" ht="13.5">
      <c r="A25" s="7" t="s">
        <v>27</v>
      </c>
      <c r="B25" s="14">
        <v>60</v>
      </c>
      <c r="C25" s="14">
        <v>60</v>
      </c>
      <c r="D25" s="14">
        <v>59.5</v>
      </c>
      <c r="E25" s="14">
        <v>59.5</v>
      </c>
      <c r="F25" s="18">
        <v>59.5</v>
      </c>
      <c r="G25" s="14">
        <v>60</v>
      </c>
      <c r="H25" s="37">
        <v>61</v>
      </c>
      <c r="I25" s="37">
        <v>60</v>
      </c>
      <c r="J25" s="37">
        <v>59.5</v>
      </c>
      <c r="K25" s="37">
        <v>60</v>
      </c>
      <c r="L25" s="41"/>
      <c r="M25" s="10"/>
      <c r="N25" s="10"/>
      <c r="V25" s="14"/>
      <c r="W25" s="14"/>
      <c r="X25" s="14"/>
      <c r="Y25" s="14"/>
      <c r="Z25" s="37"/>
    </row>
    <row r="26" spans="1:25" ht="13.5">
      <c r="A26" s="7" t="s">
        <v>28</v>
      </c>
      <c r="B26" s="14">
        <v>60</v>
      </c>
      <c r="C26" s="14">
        <v>60.5</v>
      </c>
      <c r="D26" s="14">
        <v>61</v>
      </c>
      <c r="E26" s="14">
        <v>59</v>
      </c>
      <c r="F26" s="18">
        <v>60</v>
      </c>
      <c r="G26" s="14">
        <v>60</v>
      </c>
      <c r="H26" s="37">
        <v>61</v>
      </c>
      <c r="I26" s="37">
        <v>60.5</v>
      </c>
      <c r="J26" s="37">
        <v>60</v>
      </c>
      <c r="K26" s="37">
        <v>60</v>
      </c>
      <c r="L26" s="41"/>
      <c r="M26" s="42"/>
      <c r="N26" s="10"/>
      <c r="P26" s="14"/>
      <c r="Q26" s="37"/>
      <c r="R26" s="14"/>
      <c r="S26" s="14"/>
      <c r="T26" s="14"/>
      <c r="U26" s="14"/>
      <c r="V26" s="14"/>
      <c r="W26" s="14"/>
      <c r="X26" s="14"/>
      <c r="Y26" s="14"/>
    </row>
    <row r="27" spans="3:21" ht="13.5">
      <c r="C27" s="8"/>
      <c r="J27" s="8"/>
      <c r="M27" s="42"/>
      <c r="N27" s="14"/>
      <c r="O27" s="14"/>
      <c r="P27" s="14"/>
      <c r="Q27" s="37"/>
      <c r="R27" s="14"/>
      <c r="S27" s="14"/>
      <c r="T27" s="14"/>
      <c r="U27" s="14"/>
    </row>
    <row r="28" spans="2:14" ht="13.5">
      <c r="B28" s="36"/>
      <c r="C28"/>
      <c r="D28" s="2"/>
      <c r="E28"/>
      <c r="G28" s="3"/>
      <c r="N28" s="8"/>
    </row>
    <row r="29" spans="2:7" ht="13.5">
      <c r="B29" s="36"/>
      <c r="C29"/>
      <c r="D29" s="2"/>
      <c r="E29"/>
      <c r="G29" s="3"/>
    </row>
    <row r="30" spans="2:7" ht="13.5">
      <c r="B30" s="36"/>
      <c r="C30"/>
      <c r="D30" s="2"/>
      <c r="E30"/>
      <c r="G30" s="3"/>
    </row>
    <row r="31" spans="2:9" ht="13.5">
      <c r="B31" s="36"/>
      <c r="C31"/>
      <c r="D31" s="2"/>
      <c r="E31"/>
      <c r="G31" s="3"/>
      <c r="I31"/>
    </row>
    <row r="32" spans="2:9" ht="13.5">
      <c r="B32" s="36"/>
      <c r="C32"/>
      <c r="D32" s="2"/>
      <c r="E32"/>
      <c r="G32" s="3"/>
      <c r="I32"/>
    </row>
    <row r="33" spans="2:9" ht="13.5">
      <c r="B33" s="36"/>
      <c r="C33"/>
      <c r="D33" s="2"/>
      <c r="E33"/>
      <c r="G33" s="3"/>
      <c r="I33"/>
    </row>
    <row r="34" spans="2:9" ht="13.5">
      <c r="B34" s="36"/>
      <c r="C34"/>
      <c r="D34" s="2"/>
      <c r="E34"/>
      <c r="G34" s="3"/>
      <c r="I34"/>
    </row>
    <row r="35" spans="2:9" ht="13.5">
      <c r="B35" s="36"/>
      <c r="C35"/>
      <c r="D35" s="2"/>
      <c r="E35"/>
      <c r="G35" s="3"/>
      <c r="I35"/>
    </row>
    <row r="36" spans="2:9" ht="13.5">
      <c r="B36" s="36"/>
      <c r="C36"/>
      <c r="D36" s="2"/>
      <c r="E36"/>
      <c r="G36" s="3"/>
      <c r="I36"/>
    </row>
    <row r="37" spans="2:9" ht="13.5">
      <c r="B37" s="36"/>
      <c r="C37"/>
      <c r="D37" s="2"/>
      <c r="E37"/>
      <c r="G37" s="3"/>
      <c r="I37"/>
    </row>
    <row r="38" spans="2:9" ht="13.5">
      <c r="B38" s="36"/>
      <c r="C38"/>
      <c r="D38" s="2"/>
      <c r="E38"/>
      <c r="G38" s="3"/>
      <c r="I38"/>
    </row>
    <row r="39" spans="2:9" ht="13.5">
      <c r="B39" s="36"/>
      <c r="C39"/>
      <c r="D39" s="2"/>
      <c r="E39"/>
      <c r="G39" s="3"/>
      <c r="I39"/>
    </row>
    <row r="40" spans="2:9" ht="13.5">
      <c r="B40" s="36"/>
      <c r="C40"/>
      <c r="D40" s="2"/>
      <c r="E40"/>
      <c r="G40" s="3"/>
      <c r="I40"/>
    </row>
    <row r="41" spans="2:9" ht="13.5">
      <c r="B41" s="36"/>
      <c r="C41"/>
      <c r="D41" s="2"/>
      <c r="E41"/>
      <c r="G41" s="3"/>
      <c r="I41"/>
    </row>
    <row r="42" spans="2:9" ht="13.5">
      <c r="B42" s="36"/>
      <c r="C42"/>
      <c r="D42" s="2"/>
      <c r="E42"/>
      <c r="G42" s="3"/>
      <c r="I42"/>
    </row>
    <row r="43" spans="2:9" ht="13.5">
      <c r="B43" s="36"/>
      <c r="C43"/>
      <c r="D43" s="2"/>
      <c r="E43"/>
      <c r="G43" s="3"/>
      <c r="I43"/>
    </row>
    <row r="44" spans="2:9" ht="13.5">
      <c r="B44" s="36"/>
      <c r="C44"/>
      <c r="D44" s="2"/>
      <c r="E44"/>
      <c r="G44" s="3"/>
      <c r="I44"/>
    </row>
    <row r="45" spans="2:9" ht="13.5">
      <c r="B45" s="36"/>
      <c r="C45"/>
      <c r="D45" s="2"/>
      <c r="E45"/>
      <c r="G45" s="3"/>
      <c r="I45"/>
    </row>
    <row r="46" spans="2:9" ht="13.5">
      <c r="B46" s="36"/>
      <c r="C46"/>
      <c r="D46" s="2"/>
      <c r="E46"/>
      <c r="G46" s="3"/>
      <c r="I46"/>
    </row>
    <row r="47" spans="2:9" ht="13.5">
      <c r="B47" s="36"/>
      <c r="C47"/>
      <c r="D47" s="2"/>
      <c r="E47"/>
      <c r="G47" s="3"/>
      <c r="I47"/>
    </row>
    <row r="48" spans="2:9" ht="13.5">
      <c r="B48" s="36"/>
      <c r="C48"/>
      <c r="D48" s="2"/>
      <c r="E48"/>
      <c r="G48" s="3"/>
      <c r="I48"/>
    </row>
    <row r="50" ht="13.5">
      <c r="L50" s="3"/>
    </row>
    <row r="51" ht="13.5">
      <c r="L51" s="9"/>
    </row>
    <row r="52" ht="13.5">
      <c r="L52" s="9"/>
    </row>
    <row r="53" ht="13.5">
      <c r="L53" s="9"/>
    </row>
    <row r="54" spans="2:17" ht="17.25">
      <c r="B54" s="13" t="s">
        <v>34</v>
      </c>
      <c r="J54" s="13" t="s">
        <v>35</v>
      </c>
      <c r="Q54" s="13" t="s">
        <v>78</v>
      </c>
    </row>
    <row r="56" spans="1:29" ht="13.5">
      <c r="A56" s="4"/>
      <c r="B56" s="34" t="s">
        <v>36</v>
      </c>
      <c r="C56" s="35">
        <v>56.5</v>
      </c>
      <c r="D56" s="35">
        <v>57</v>
      </c>
      <c r="E56" s="35">
        <v>57.5</v>
      </c>
      <c r="F56" s="35">
        <v>58</v>
      </c>
      <c r="G56" s="35">
        <v>58.5</v>
      </c>
      <c r="H56" s="35">
        <v>59</v>
      </c>
      <c r="I56" s="35">
        <v>59.5</v>
      </c>
      <c r="J56" s="35">
        <v>60</v>
      </c>
      <c r="K56" s="35">
        <v>60.5</v>
      </c>
      <c r="L56" s="35">
        <v>61</v>
      </c>
      <c r="M56" s="35">
        <v>61.5</v>
      </c>
      <c r="N56" s="35">
        <v>62</v>
      </c>
      <c r="O56" s="34" t="s">
        <v>37</v>
      </c>
      <c r="P56" s="34" t="s">
        <v>38</v>
      </c>
      <c r="Q56" s="6"/>
      <c r="R56" s="6"/>
      <c r="S56" s="6"/>
      <c r="T56" s="6"/>
      <c r="U56" s="6"/>
      <c r="V56" s="6"/>
      <c r="W56" s="6"/>
      <c r="X56" s="6"/>
      <c r="Y56" s="6"/>
      <c r="Z56" s="4"/>
      <c r="AA56" s="6"/>
      <c r="AB56" s="6"/>
      <c r="AC56" s="6"/>
    </row>
    <row r="57" spans="2:16" ht="13.5">
      <c r="B57">
        <f>COUNTIF(B60:L79,"&lt;=56.0")</f>
        <v>0</v>
      </c>
      <c r="C57">
        <f>COUNTIF(B60:L79,"=56.5")</f>
        <v>0</v>
      </c>
      <c r="D57">
        <f>COUNTIF(B60:L79,"=57.0")</f>
        <v>0</v>
      </c>
      <c r="E57">
        <f>COUNTIF(B60:L79,"=57.5")</f>
        <v>0</v>
      </c>
      <c r="F57">
        <f>COUNTIF(B60:L79,"=58.0")</f>
        <v>7</v>
      </c>
      <c r="G57">
        <f>COUNTIF(B60:L79,"=58.5")</f>
        <v>30</v>
      </c>
      <c r="H57">
        <f>COUNTIF(B60:L79,"=59.0")</f>
        <v>81</v>
      </c>
      <c r="I57">
        <f>COUNTIF(B60:L79,"=59.5")</f>
        <v>61</v>
      </c>
      <c r="J57">
        <f>COUNTIF(B60:L79,"=60.0")</f>
        <v>20</v>
      </c>
      <c r="K57">
        <f>COUNTIF(B60:L79,"=60.5")</f>
        <v>1</v>
      </c>
      <c r="L57">
        <f>COUNTIF(B60:L79,"=61.0")</f>
        <v>0</v>
      </c>
      <c r="M57">
        <f>COUNTIF(B60:L79,"=61.5")</f>
        <v>0</v>
      </c>
      <c r="N57">
        <f>COUNTIF(B60:L79,"=62.0")</f>
        <v>0</v>
      </c>
      <c r="O57">
        <f>COUNTIF(B60:L79,"&gt;=62.5")</f>
        <v>0</v>
      </c>
      <c r="P57">
        <f>SUM(B57:O57)</f>
        <v>200</v>
      </c>
    </row>
    <row r="58" spans="3:9" ht="13.5">
      <c r="C58"/>
      <c r="E58"/>
      <c r="H58"/>
      <c r="I58"/>
    </row>
    <row r="59" spans="1:29" ht="13.5">
      <c r="A59" s="7"/>
      <c r="B59" s="7" t="s">
        <v>64</v>
      </c>
      <c r="C59" s="7" t="s">
        <v>0</v>
      </c>
      <c r="D59" s="7" t="s">
        <v>1</v>
      </c>
      <c r="E59" s="7" t="s">
        <v>2</v>
      </c>
      <c r="F59" s="7" t="s">
        <v>3</v>
      </c>
      <c r="G59" s="7" t="s">
        <v>4</v>
      </c>
      <c r="H59" s="7" t="s">
        <v>5</v>
      </c>
      <c r="I59" s="7" t="s">
        <v>6</v>
      </c>
      <c r="J59" s="7" t="s">
        <v>7</v>
      </c>
      <c r="K59" s="7" t="s">
        <v>8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ht="13.5">
      <c r="A60" s="7" t="s">
        <v>65</v>
      </c>
      <c r="B60" s="14">
        <v>59</v>
      </c>
      <c r="C60" s="37">
        <v>59.5</v>
      </c>
      <c r="D60" s="14">
        <v>59</v>
      </c>
      <c r="E60" s="14">
        <v>58.5</v>
      </c>
      <c r="F60" s="14">
        <v>60.5</v>
      </c>
      <c r="G60" s="18">
        <v>59</v>
      </c>
      <c r="H60" s="14">
        <v>59</v>
      </c>
      <c r="I60" s="15">
        <v>59.5</v>
      </c>
      <c r="J60" s="37">
        <v>59</v>
      </c>
      <c r="K60" s="37">
        <v>60</v>
      </c>
      <c r="L60" s="37"/>
      <c r="M60" s="46" t="s">
        <v>40</v>
      </c>
      <c r="N60" s="46"/>
      <c r="O60" s="21"/>
      <c r="P60" s="47">
        <f>MIN(B60:K79)</f>
        <v>58</v>
      </c>
      <c r="Q60" s="47"/>
      <c r="R60" s="23"/>
      <c r="S60" s="46" t="s">
        <v>41</v>
      </c>
      <c r="T60" s="46"/>
      <c r="U60" s="21"/>
      <c r="V60" s="47">
        <f>MAX(B60:K79)</f>
        <v>60.5</v>
      </c>
      <c r="W60" s="47"/>
      <c r="AB60" s="38"/>
      <c r="AC60" s="38"/>
    </row>
    <row r="61" spans="1:29" ht="13.5">
      <c r="A61" s="7" t="s">
        <v>10</v>
      </c>
      <c r="B61" s="14">
        <v>59.5</v>
      </c>
      <c r="C61" s="14">
        <v>59.5</v>
      </c>
      <c r="D61" s="14">
        <v>58.5</v>
      </c>
      <c r="E61" s="14">
        <v>59</v>
      </c>
      <c r="F61" s="14">
        <v>60</v>
      </c>
      <c r="G61" s="14">
        <v>60</v>
      </c>
      <c r="H61" s="37">
        <v>59.5</v>
      </c>
      <c r="I61" s="37">
        <v>58.5</v>
      </c>
      <c r="J61" s="37">
        <v>59</v>
      </c>
      <c r="K61" s="37">
        <v>59.5</v>
      </c>
      <c r="L61" s="37"/>
      <c r="M61" s="46"/>
      <c r="N61" s="46"/>
      <c r="O61" s="21"/>
      <c r="P61" s="47"/>
      <c r="Q61" s="47"/>
      <c r="R61" s="23"/>
      <c r="S61" s="46"/>
      <c r="T61" s="46"/>
      <c r="U61" s="21"/>
      <c r="V61" s="47"/>
      <c r="W61" s="47"/>
      <c r="AB61" s="38"/>
      <c r="AC61" s="38"/>
    </row>
    <row r="62" spans="1:29" ht="12.75" customHeight="1">
      <c r="A62" s="7" t="s">
        <v>11</v>
      </c>
      <c r="B62" s="14">
        <v>59.5</v>
      </c>
      <c r="C62" s="14">
        <v>59</v>
      </c>
      <c r="D62" s="14">
        <v>59</v>
      </c>
      <c r="E62" s="14">
        <v>58.5</v>
      </c>
      <c r="F62" s="14">
        <v>60</v>
      </c>
      <c r="G62" s="14">
        <v>59</v>
      </c>
      <c r="H62" s="37">
        <v>59</v>
      </c>
      <c r="I62" s="37">
        <v>59.5</v>
      </c>
      <c r="J62" s="37">
        <v>58.5</v>
      </c>
      <c r="K62" s="37">
        <v>59.5</v>
      </c>
      <c r="L62" s="37"/>
      <c r="M62" s="20"/>
      <c r="N62" s="20"/>
      <c r="O62" s="21"/>
      <c r="P62" s="22"/>
      <c r="Q62" s="22"/>
      <c r="R62" s="23"/>
      <c r="S62" s="20"/>
      <c r="T62" s="20"/>
      <c r="U62" s="21"/>
      <c r="Y62" s="8"/>
      <c r="Z62" s="39"/>
      <c r="AA62" s="38"/>
      <c r="AB62" s="38"/>
      <c r="AC62" s="38"/>
    </row>
    <row r="63" spans="1:29" ht="13.5">
      <c r="A63" s="7" t="s">
        <v>12</v>
      </c>
      <c r="B63" s="14">
        <v>59.5</v>
      </c>
      <c r="C63" s="14">
        <v>59</v>
      </c>
      <c r="D63" s="14">
        <v>59</v>
      </c>
      <c r="E63" s="14">
        <v>59</v>
      </c>
      <c r="F63" s="14">
        <v>59.5</v>
      </c>
      <c r="G63" s="14">
        <v>59</v>
      </c>
      <c r="H63" s="37">
        <v>59</v>
      </c>
      <c r="I63" s="37">
        <v>59.5</v>
      </c>
      <c r="J63" s="37">
        <v>58</v>
      </c>
      <c r="K63" s="37">
        <v>59.5</v>
      </c>
      <c r="L63" s="37"/>
      <c r="M63" s="24" t="s">
        <v>66</v>
      </c>
      <c r="N63" s="24"/>
      <c r="O63" s="24"/>
      <c r="P63" s="24">
        <f>SUM(B57:C57)</f>
        <v>0</v>
      </c>
      <c r="Q63" s="24"/>
      <c r="R63" s="50" t="s">
        <v>67</v>
      </c>
      <c r="S63" s="51"/>
      <c r="T63" s="24">
        <f>SUM(P63:P64)</f>
        <v>0</v>
      </c>
      <c r="U63" s="25"/>
      <c r="W63" s="27" t="s">
        <v>68</v>
      </c>
      <c r="X63" s="28"/>
      <c r="Y63" s="29"/>
      <c r="Z63" s="30"/>
      <c r="AA63" s="29"/>
      <c r="AB63" s="29"/>
      <c r="AC63" s="38"/>
    </row>
    <row r="64" spans="1:29" ht="13.5">
      <c r="A64" s="7" t="s">
        <v>13</v>
      </c>
      <c r="B64" s="14">
        <v>60</v>
      </c>
      <c r="C64" s="14">
        <v>59</v>
      </c>
      <c r="D64" s="14">
        <v>59</v>
      </c>
      <c r="E64" s="14">
        <v>59</v>
      </c>
      <c r="F64" s="14">
        <v>59</v>
      </c>
      <c r="G64" s="14">
        <v>59</v>
      </c>
      <c r="H64" s="37">
        <v>59</v>
      </c>
      <c r="I64" s="37">
        <v>58</v>
      </c>
      <c r="J64" s="37">
        <v>59</v>
      </c>
      <c r="K64" s="37">
        <v>59.5</v>
      </c>
      <c r="L64" s="37"/>
      <c r="M64" s="24" t="s">
        <v>69</v>
      </c>
      <c r="N64" s="24"/>
      <c r="O64" s="24"/>
      <c r="P64" s="24">
        <f>SUM(D57:E57)</f>
        <v>0</v>
      </c>
      <c r="Q64" s="24"/>
      <c r="R64" s="51" t="s">
        <v>30</v>
      </c>
      <c r="S64" s="51"/>
      <c r="T64" s="24">
        <f>SUM(P65:P67)</f>
        <v>199</v>
      </c>
      <c r="U64" s="24"/>
      <c r="W64" s="28"/>
      <c r="X64" s="28"/>
      <c r="Y64" s="29"/>
      <c r="Z64" s="30"/>
      <c r="AA64" s="29"/>
      <c r="AB64" s="29"/>
      <c r="AC64" s="38"/>
    </row>
    <row r="65" spans="1:29" ht="13.5">
      <c r="A65" s="7" t="s">
        <v>14</v>
      </c>
      <c r="B65" s="14">
        <v>59.5</v>
      </c>
      <c r="C65" s="14">
        <v>59.5</v>
      </c>
      <c r="D65" s="14">
        <v>59.5</v>
      </c>
      <c r="E65" s="14">
        <v>59</v>
      </c>
      <c r="F65" s="14">
        <v>58.5</v>
      </c>
      <c r="G65" s="14">
        <v>59</v>
      </c>
      <c r="H65" s="37">
        <v>59.5</v>
      </c>
      <c r="I65" s="37">
        <v>59.5</v>
      </c>
      <c r="J65" s="37">
        <v>59.5</v>
      </c>
      <c r="K65" s="37">
        <v>59.5</v>
      </c>
      <c r="L65" s="37"/>
      <c r="M65" s="24" t="s">
        <v>70</v>
      </c>
      <c r="N65" s="24"/>
      <c r="O65" s="24"/>
      <c r="P65" s="24">
        <f>SUM(F57:G57)</f>
        <v>37</v>
      </c>
      <c r="Q65" s="24"/>
      <c r="R65" s="50" t="s">
        <v>31</v>
      </c>
      <c r="S65" s="50"/>
      <c r="T65" s="24">
        <f>SUM(P68:P70)</f>
        <v>1</v>
      </c>
      <c r="U65" s="24"/>
      <c r="W65" s="49" t="s">
        <v>71</v>
      </c>
      <c r="X65" s="48"/>
      <c r="Y65" s="28">
        <f>SUM(P63:P64)</f>
        <v>0</v>
      </c>
      <c r="Z65" s="31"/>
      <c r="AA65" s="29"/>
      <c r="AB65" s="29"/>
      <c r="AC65" s="38"/>
    </row>
    <row r="66" spans="1:29" ht="13.5">
      <c r="A66" s="7" t="s">
        <v>15</v>
      </c>
      <c r="B66" s="14">
        <v>59.5</v>
      </c>
      <c r="C66" s="14">
        <v>59.5</v>
      </c>
      <c r="D66" s="14">
        <v>59</v>
      </c>
      <c r="E66" s="14">
        <v>59</v>
      </c>
      <c r="F66" s="14">
        <v>59.5</v>
      </c>
      <c r="G66" s="14">
        <v>59.5</v>
      </c>
      <c r="H66" s="37">
        <v>59</v>
      </c>
      <c r="I66" s="37">
        <v>58.5</v>
      </c>
      <c r="J66" s="37">
        <v>59.5</v>
      </c>
      <c r="K66" s="37">
        <v>59</v>
      </c>
      <c r="L66" s="37"/>
      <c r="M66" s="26" t="s">
        <v>84</v>
      </c>
      <c r="N66" s="24"/>
      <c r="O66" s="24"/>
      <c r="P66" s="24">
        <f>SUM(H57)</f>
        <v>81</v>
      </c>
      <c r="Q66" s="24"/>
      <c r="R66" s="24"/>
      <c r="S66" s="24"/>
      <c r="T66" s="24"/>
      <c r="U66" s="24"/>
      <c r="W66" s="48" t="s">
        <v>30</v>
      </c>
      <c r="X66" s="48"/>
      <c r="Y66" s="28">
        <f>SUM(P65:P70)</f>
        <v>200</v>
      </c>
      <c r="Z66" s="31"/>
      <c r="AA66" s="29"/>
      <c r="AB66" s="29"/>
      <c r="AC66" s="38"/>
    </row>
    <row r="67" spans="1:29" ht="13.5">
      <c r="A67" s="7" t="s">
        <v>16</v>
      </c>
      <c r="B67" s="14">
        <v>60</v>
      </c>
      <c r="C67" s="14">
        <v>59</v>
      </c>
      <c r="D67" s="14">
        <v>58.5</v>
      </c>
      <c r="E67" s="14">
        <v>58</v>
      </c>
      <c r="F67" s="14">
        <v>60</v>
      </c>
      <c r="G67" s="14">
        <v>59</v>
      </c>
      <c r="H67" s="37">
        <v>60</v>
      </c>
      <c r="I67" s="37">
        <v>59</v>
      </c>
      <c r="J67" s="37">
        <v>58.5</v>
      </c>
      <c r="K67" s="37">
        <v>59.5</v>
      </c>
      <c r="L67" s="37"/>
      <c r="M67" s="26" t="s">
        <v>85</v>
      </c>
      <c r="N67" s="24"/>
      <c r="O67" s="24"/>
      <c r="P67" s="24">
        <f>SUM(I57:J57)</f>
        <v>81</v>
      </c>
      <c r="Q67" s="24"/>
      <c r="R67" s="24" t="s">
        <v>32</v>
      </c>
      <c r="S67" s="24"/>
      <c r="T67" s="24">
        <f>T64/P57*100</f>
        <v>99.5</v>
      </c>
      <c r="U67" s="24" t="s">
        <v>33</v>
      </c>
      <c r="V67" s="14"/>
      <c r="W67" s="49" t="s">
        <v>31</v>
      </c>
      <c r="X67" s="49"/>
      <c r="Y67" s="28">
        <v>0</v>
      </c>
      <c r="Z67" s="31"/>
      <c r="AA67" s="29"/>
      <c r="AB67" s="29"/>
      <c r="AC67" s="38"/>
    </row>
    <row r="68" spans="1:29" ht="13.5">
      <c r="A68" s="7" t="s">
        <v>17</v>
      </c>
      <c r="B68" s="14">
        <v>60</v>
      </c>
      <c r="C68" s="14">
        <v>58.5</v>
      </c>
      <c r="D68" s="14">
        <v>58</v>
      </c>
      <c r="E68" s="14">
        <v>59.5</v>
      </c>
      <c r="F68" s="14">
        <v>59.5</v>
      </c>
      <c r="G68" s="14">
        <v>59</v>
      </c>
      <c r="H68" s="37">
        <v>59</v>
      </c>
      <c r="I68" s="37">
        <v>59</v>
      </c>
      <c r="J68" s="37">
        <v>59</v>
      </c>
      <c r="K68" s="37">
        <v>59</v>
      </c>
      <c r="L68" s="37"/>
      <c r="M68" s="24" t="s">
        <v>74</v>
      </c>
      <c r="N68" s="24"/>
      <c r="O68" s="24"/>
      <c r="P68" s="24">
        <f>SUM(K57:L57)</f>
        <v>1</v>
      </c>
      <c r="Q68" s="24"/>
      <c r="R68" s="24"/>
      <c r="S68" s="24"/>
      <c r="T68" s="24"/>
      <c r="U68" s="24"/>
      <c r="V68" s="14"/>
      <c r="W68" s="28"/>
      <c r="X68" s="28"/>
      <c r="Y68" s="28"/>
      <c r="Z68" s="31"/>
      <c r="AA68" s="29"/>
      <c r="AB68" s="29"/>
      <c r="AC68" s="38"/>
    </row>
    <row r="69" spans="1:29" ht="13.5">
      <c r="A69" s="7" t="s">
        <v>18</v>
      </c>
      <c r="B69" s="14">
        <v>59.5</v>
      </c>
      <c r="C69" s="14">
        <v>59</v>
      </c>
      <c r="D69" s="14">
        <v>59</v>
      </c>
      <c r="E69" s="14">
        <v>59</v>
      </c>
      <c r="F69" s="14">
        <v>59</v>
      </c>
      <c r="G69" s="14">
        <v>59.5</v>
      </c>
      <c r="H69" s="37">
        <v>58.5</v>
      </c>
      <c r="I69" s="37">
        <v>59.5</v>
      </c>
      <c r="J69" s="37">
        <v>58.5</v>
      </c>
      <c r="K69" s="37">
        <v>58.5</v>
      </c>
      <c r="L69" s="37"/>
      <c r="M69" s="24" t="s">
        <v>75</v>
      </c>
      <c r="N69" s="24"/>
      <c r="O69" s="24"/>
      <c r="P69" s="24">
        <f>SUM(M57:N57)</f>
        <v>0</v>
      </c>
      <c r="Q69" s="24"/>
      <c r="R69" s="24"/>
      <c r="S69" s="24"/>
      <c r="T69" s="24"/>
      <c r="U69" s="24"/>
      <c r="V69" s="14"/>
      <c r="W69" s="28" t="s">
        <v>32</v>
      </c>
      <c r="X69" s="28"/>
      <c r="Y69" s="28">
        <f>Y66/P57*100</f>
        <v>100</v>
      </c>
      <c r="Z69" s="28" t="s">
        <v>33</v>
      </c>
      <c r="AA69" s="29"/>
      <c r="AB69" s="29"/>
      <c r="AC69" s="38"/>
    </row>
    <row r="70" spans="1:29" ht="13.5">
      <c r="A70" s="7" t="s">
        <v>19</v>
      </c>
      <c r="B70" s="14">
        <v>59.5</v>
      </c>
      <c r="C70" s="14">
        <v>58.5</v>
      </c>
      <c r="D70" s="14">
        <v>59</v>
      </c>
      <c r="E70" s="14">
        <v>59</v>
      </c>
      <c r="F70" s="14">
        <v>59</v>
      </c>
      <c r="G70" s="14">
        <v>59</v>
      </c>
      <c r="H70" s="37">
        <v>59</v>
      </c>
      <c r="I70" s="37">
        <v>59</v>
      </c>
      <c r="J70" s="37">
        <v>58.5</v>
      </c>
      <c r="K70" s="37">
        <v>59.5</v>
      </c>
      <c r="L70" s="37"/>
      <c r="M70" s="24" t="s">
        <v>76</v>
      </c>
      <c r="N70" s="24"/>
      <c r="O70" s="24"/>
      <c r="P70" s="24">
        <f>SUM(O57)</f>
        <v>0</v>
      </c>
      <c r="Q70" s="24"/>
      <c r="R70" s="24"/>
      <c r="S70" s="24"/>
      <c r="T70" s="24"/>
      <c r="U70" s="24"/>
      <c r="V70" s="14"/>
      <c r="W70" s="37"/>
      <c r="X70" s="8"/>
      <c r="Y70" s="8"/>
      <c r="Z70" s="39"/>
      <c r="AA70" s="38"/>
      <c r="AB70" s="38"/>
      <c r="AC70" s="38"/>
    </row>
    <row r="71" spans="1:29" ht="13.5">
      <c r="A71" s="7" t="s">
        <v>20</v>
      </c>
      <c r="B71" s="14">
        <v>59.5</v>
      </c>
      <c r="C71" s="14">
        <v>59</v>
      </c>
      <c r="D71" s="14">
        <v>59</v>
      </c>
      <c r="E71" s="14">
        <v>59</v>
      </c>
      <c r="F71" s="14">
        <v>59</v>
      </c>
      <c r="G71" s="14">
        <v>59.5</v>
      </c>
      <c r="H71" s="37">
        <v>59</v>
      </c>
      <c r="I71" s="37">
        <v>59</v>
      </c>
      <c r="J71" s="37">
        <v>59</v>
      </c>
      <c r="K71" s="37">
        <v>58.5</v>
      </c>
      <c r="L71" s="37"/>
      <c r="V71" s="14"/>
      <c r="W71" s="37"/>
      <c r="X71" s="8"/>
      <c r="Y71" s="8"/>
      <c r="Z71" s="39"/>
      <c r="AA71" s="38"/>
      <c r="AB71" s="38"/>
      <c r="AC71" s="38"/>
    </row>
    <row r="72" spans="1:29" ht="13.5">
      <c r="A72" s="7" t="s">
        <v>21</v>
      </c>
      <c r="B72" s="14">
        <v>59.5</v>
      </c>
      <c r="C72" s="14">
        <v>59</v>
      </c>
      <c r="D72" s="14">
        <v>59</v>
      </c>
      <c r="E72" s="14">
        <v>59</v>
      </c>
      <c r="F72" s="16">
        <v>59.5</v>
      </c>
      <c r="G72" s="14">
        <v>59</v>
      </c>
      <c r="H72" s="37">
        <v>58.5</v>
      </c>
      <c r="I72" s="37">
        <v>59</v>
      </c>
      <c r="J72" s="37">
        <v>58</v>
      </c>
      <c r="K72" s="37">
        <v>58.5</v>
      </c>
      <c r="L72" s="40"/>
      <c r="M72" s="44" t="s">
        <v>52</v>
      </c>
      <c r="N72" s="45"/>
      <c r="O72" s="45"/>
      <c r="P72" s="45"/>
      <c r="Q72" s="45" t="s">
        <v>83</v>
      </c>
      <c r="V72" s="14"/>
      <c r="W72" s="37"/>
      <c r="X72" s="8"/>
      <c r="Y72" s="8"/>
      <c r="Z72" s="39"/>
      <c r="AA72" s="38"/>
      <c r="AB72" s="38"/>
      <c r="AC72" s="38"/>
    </row>
    <row r="73" spans="1:28" ht="13.5">
      <c r="A73" s="7" t="s">
        <v>22</v>
      </c>
      <c r="B73" s="14">
        <v>59.5</v>
      </c>
      <c r="C73" s="14">
        <v>60</v>
      </c>
      <c r="D73" s="14">
        <v>59</v>
      </c>
      <c r="E73" s="14">
        <v>58.5</v>
      </c>
      <c r="F73" s="18">
        <v>59.5</v>
      </c>
      <c r="G73" s="14">
        <v>59</v>
      </c>
      <c r="H73" s="37">
        <v>59</v>
      </c>
      <c r="I73" s="37">
        <v>58.5</v>
      </c>
      <c r="J73" s="37">
        <v>59</v>
      </c>
      <c r="K73" s="37">
        <v>58.5</v>
      </c>
      <c r="L73" s="41"/>
      <c r="V73" s="14"/>
      <c r="AB73" s="14"/>
    </row>
    <row r="74" spans="1:29" ht="13.5">
      <c r="A74" s="7" t="s">
        <v>23</v>
      </c>
      <c r="B74" s="14">
        <v>59.5</v>
      </c>
      <c r="C74" s="14">
        <v>59</v>
      </c>
      <c r="D74" s="14">
        <v>58.5</v>
      </c>
      <c r="E74" s="14">
        <v>59.5</v>
      </c>
      <c r="F74" s="18">
        <v>59</v>
      </c>
      <c r="G74" s="14">
        <v>60</v>
      </c>
      <c r="H74" s="37">
        <v>59</v>
      </c>
      <c r="I74" s="37">
        <v>60</v>
      </c>
      <c r="J74" s="37">
        <v>59.5</v>
      </c>
      <c r="K74" s="37">
        <v>59</v>
      </c>
      <c r="L74" s="41"/>
      <c r="M74" t="s">
        <v>77</v>
      </c>
      <c r="V74" s="14"/>
      <c r="W74" s="14"/>
      <c r="X74" s="14"/>
      <c r="Y74" s="14"/>
      <c r="Z74" s="37"/>
      <c r="AA74" s="14"/>
      <c r="AB74" s="14"/>
      <c r="AC74" s="14"/>
    </row>
    <row r="75" spans="1:26" ht="13.5">
      <c r="A75" s="7" t="s">
        <v>24</v>
      </c>
      <c r="B75" s="14">
        <v>60</v>
      </c>
      <c r="C75" s="14">
        <v>59.5</v>
      </c>
      <c r="D75" s="14">
        <v>59</v>
      </c>
      <c r="E75" s="14">
        <v>59.5</v>
      </c>
      <c r="F75" s="18">
        <v>58</v>
      </c>
      <c r="G75" s="14">
        <v>59.5</v>
      </c>
      <c r="H75" s="37">
        <v>60</v>
      </c>
      <c r="I75" s="37">
        <v>58.5</v>
      </c>
      <c r="J75" s="37">
        <v>59</v>
      </c>
      <c r="K75" s="37">
        <v>59</v>
      </c>
      <c r="L75" s="41"/>
      <c r="M75" s="10" t="s">
        <v>79</v>
      </c>
      <c r="N75" s="43"/>
      <c r="V75" s="14"/>
      <c r="W75" s="14"/>
      <c r="X75" s="14"/>
      <c r="Y75" s="14"/>
      <c r="Z75" s="37"/>
    </row>
    <row r="76" spans="1:26" ht="13.5">
      <c r="A76" s="7" t="s">
        <v>25</v>
      </c>
      <c r="B76" s="14">
        <v>60</v>
      </c>
      <c r="C76" s="14">
        <v>58.5</v>
      </c>
      <c r="D76" s="14">
        <v>59</v>
      </c>
      <c r="E76" s="14">
        <v>59</v>
      </c>
      <c r="F76" s="18">
        <v>59.5</v>
      </c>
      <c r="G76" s="14">
        <v>59.5</v>
      </c>
      <c r="H76" s="37">
        <v>58.5</v>
      </c>
      <c r="I76" s="37">
        <v>60</v>
      </c>
      <c r="J76" s="37">
        <v>59</v>
      </c>
      <c r="K76" s="37">
        <v>59.5</v>
      </c>
      <c r="L76" s="41"/>
      <c r="M76" s="10" t="s">
        <v>80</v>
      </c>
      <c r="N76" s="43"/>
      <c r="V76" s="14"/>
      <c r="W76" s="14"/>
      <c r="X76" s="14"/>
      <c r="Y76" s="14"/>
      <c r="Z76" s="37"/>
    </row>
    <row r="77" spans="1:26" ht="13.5">
      <c r="A77" s="7" t="s">
        <v>26</v>
      </c>
      <c r="B77" s="14">
        <v>59.5</v>
      </c>
      <c r="C77" s="14">
        <v>59.5</v>
      </c>
      <c r="D77" s="14">
        <v>59.5</v>
      </c>
      <c r="E77" s="14">
        <v>58.5</v>
      </c>
      <c r="F77" s="18">
        <v>59.5</v>
      </c>
      <c r="G77" s="14">
        <v>60</v>
      </c>
      <c r="H77" s="37">
        <v>58</v>
      </c>
      <c r="I77" s="37">
        <v>59.5</v>
      </c>
      <c r="J77" s="37">
        <v>59</v>
      </c>
      <c r="K77" s="37">
        <v>59</v>
      </c>
      <c r="L77" s="41"/>
      <c r="M77" s="10"/>
      <c r="V77" s="14"/>
      <c r="W77" s="14"/>
      <c r="X77" s="14"/>
      <c r="Y77" s="14"/>
      <c r="Z77" s="37"/>
    </row>
    <row r="78" spans="1:26" ht="13.5">
      <c r="A78" s="7" t="s">
        <v>27</v>
      </c>
      <c r="B78" s="14">
        <v>59.5</v>
      </c>
      <c r="C78" s="14">
        <v>59</v>
      </c>
      <c r="D78" s="14">
        <v>58.5</v>
      </c>
      <c r="E78" s="14">
        <v>59</v>
      </c>
      <c r="F78" s="18">
        <v>59</v>
      </c>
      <c r="G78" s="14">
        <v>59.5</v>
      </c>
      <c r="H78" s="37">
        <v>60</v>
      </c>
      <c r="I78" s="37">
        <v>59</v>
      </c>
      <c r="J78" s="37">
        <v>59.5</v>
      </c>
      <c r="K78" s="37">
        <v>58.5</v>
      </c>
      <c r="L78" s="41"/>
      <c r="M78" s="10"/>
      <c r="N78" s="10"/>
      <c r="V78" s="14"/>
      <c r="W78" s="14"/>
      <c r="X78" s="14"/>
      <c r="Y78" s="14"/>
      <c r="Z78" s="37"/>
    </row>
    <row r="79" spans="1:25" ht="13.5">
      <c r="A79" s="7" t="s">
        <v>28</v>
      </c>
      <c r="B79" s="14">
        <v>59.5</v>
      </c>
      <c r="C79" s="14">
        <v>58.5</v>
      </c>
      <c r="D79" s="14">
        <v>60</v>
      </c>
      <c r="E79" s="14">
        <v>59.5</v>
      </c>
      <c r="F79" s="18">
        <v>59.5</v>
      </c>
      <c r="G79" s="14">
        <v>60</v>
      </c>
      <c r="H79" s="37">
        <v>59</v>
      </c>
      <c r="I79" s="37">
        <v>59</v>
      </c>
      <c r="J79" s="37">
        <v>59.5</v>
      </c>
      <c r="K79" s="37">
        <v>58.5</v>
      </c>
      <c r="L79" s="41"/>
      <c r="M79" s="42"/>
      <c r="N79" s="10"/>
      <c r="P79" s="14"/>
      <c r="Q79" s="37"/>
      <c r="R79" s="14"/>
      <c r="S79" s="14"/>
      <c r="T79" s="14"/>
      <c r="U79" s="14"/>
      <c r="V79" s="14"/>
      <c r="W79" s="14"/>
      <c r="X79" s="14"/>
      <c r="Y79" s="14"/>
    </row>
    <row r="80" spans="10:21" ht="13.5">
      <c r="J80" s="8"/>
      <c r="M80" s="42"/>
      <c r="N80" s="14"/>
      <c r="O80" s="14"/>
      <c r="P80" s="14"/>
      <c r="Q80" s="37"/>
      <c r="R80" s="14"/>
      <c r="S80" s="14"/>
      <c r="T80" s="14"/>
      <c r="U80" s="14"/>
    </row>
    <row r="81" spans="2:14" ht="13.5">
      <c r="B81" s="36"/>
      <c r="C81"/>
      <c r="D81" s="2"/>
      <c r="E81"/>
      <c r="G81" s="3"/>
      <c r="N81" s="8"/>
    </row>
    <row r="82" spans="2:7" ht="13.5">
      <c r="B82" s="36"/>
      <c r="C82"/>
      <c r="D82" s="2"/>
      <c r="E82"/>
      <c r="G82" s="3"/>
    </row>
    <row r="83" spans="2:7" ht="13.5">
      <c r="B83" s="36"/>
      <c r="C83"/>
      <c r="D83" s="2"/>
      <c r="E83"/>
      <c r="G83" s="3"/>
    </row>
    <row r="84" spans="2:9" ht="13.5">
      <c r="B84" s="36"/>
      <c r="C84"/>
      <c r="D84" s="2"/>
      <c r="E84"/>
      <c r="G84" s="3"/>
      <c r="I84"/>
    </row>
    <row r="85" spans="2:9" ht="13.5">
      <c r="B85" s="36"/>
      <c r="C85"/>
      <c r="D85" s="2"/>
      <c r="E85"/>
      <c r="G85" s="3"/>
      <c r="I85"/>
    </row>
    <row r="86" spans="2:9" ht="13.5">
      <c r="B86" s="36"/>
      <c r="C86"/>
      <c r="D86" s="2"/>
      <c r="E86"/>
      <c r="G86" s="3"/>
      <c r="I86"/>
    </row>
    <row r="87" spans="2:9" ht="13.5">
      <c r="B87" s="36"/>
      <c r="C87"/>
      <c r="D87" s="2"/>
      <c r="E87"/>
      <c r="G87" s="3"/>
      <c r="I87"/>
    </row>
    <row r="88" spans="2:9" ht="13.5">
      <c r="B88" s="36"/>
      <c r="C88"/>
      <c r="D88" s="2"/>
      <c r="E88"/>
      <c r="G88" s="3"/>
      <c r="I88"/>
    </row>
    <row r="89" spans="2:9" ht="13.5">
      <c r="B89" s="36"/>
      <c r="C89"/>
      <c r="D89" s="2"/>
      <c r="E89"/>
      <c r="G89" s="3"/>
      <c r="I89"/>
    </row>
    <row r="90" spans="2:9" ht="13.5">
      <c r="B90" s="36"/>
      <c r="C90"/>
      <c r="D90" s="2"/>
      <c r="E90"/>
      <c r="G90" s="3"/>
      <c r="I90"/>
    </row>
    <row r="91" spans="2:9" ht="13.5">
      <c r="B91" s="36"/>
      <c r="C91"/>
      <c r="D91" s="2"/>
      <c r="E91"/>
      <c r="G91" s="3"/>
      <c r="I91"/>
    </row>
    <row r="92" spans="2:9" ht="13.5">
      <c r="B92" s="36"/>
      <c r="C92"/>
      <c r="D92" s="2"/>
      <c r="E92"/>
      <c r="G92" s="3"/>
      <c r="I92"/>
    </row>
    <row r="93" spans="2:9" ht="13.5">
      <c r="B93" s="36"/>
      <c r="C93"/>
      <c r="D93" s="2"/>
      <c r="E93"/>
      <c r="G93" s="3"/>
      <c r="I93"/>
    </row>
    <row r="94" spans="2:9" ht="13.5">
      <c r="B94" s="36"/>
      <c r="C94"/>
      <c r="D94" s="2"/>
      <c r="E94"/>
      <c r="G94" s="3"/>
      <c r="I94"/>
    </row>
    <row r="95" spans="2:9" ht="13.5">
      <c r="B95" s="36"/>
      <c r="C95"/>
      <c r="D95" s="2"/>
      <c r="E95"/>
      <c r="G95" s="3"/>
      <c r="I95"/>
    </row>
    <row r="96" spans="2:9" ht="13.5">
      <c r="B96" s="36"/>
      <c r="C96"/>
      <c r="D96" s="2"/>
      <c r="E96"/>
      <c r="G96" s="3"/>
      <c r="I96"/>
    </row>
    <row r="97" spans="2:9" ht="13.5">
      <c r="B97" s="36"/>
      <c r="C97"/>
      <c r="D97" s="2"/>
      <c r="E97"/>
      <c r="G97" s="3"/>
      <c r="I97"/>
    </row>
    <row r="98" spans="2:9" ht="13.5">
      <c r="B98" s="36"/>
      <c r="C98"/>
      <c r="D98" s="2"/>
      <c r="E98"/>
      <c r="G98" s="3"/>
      <c r="I98"/>
    </row>
    <row r="99" spans="2:9" ht="13.5">
      <c r="B99" s="36"/>
      <c r="C99"/>
      <c r="D99" s="2"/>
      <c r="E99"/>
      <c r="G99" s="3"/>
      <c r="I99"/>
    </row>
    <row r="100" spans="2:9" ht="13.5">
      <c r="B100" s="36"/>
      <c r="C100"/>
      <c r="D100" s="2"/>
      <c r="E100"/>
      <c r="G100" s="3"/>
      <c r="I100"/>
    </row>
    <row r="101" spans="2:9" ht="13.5">
      <c r="B101" s="36"/>
      <c r="C101"/>
      <c r="D101" s="2"/>
      <c r="E101"/>
      <c r="G101" s="3"/>
      <c r="I101"/>
    </row>
    <row r="103" ht="13.5">
      <c r="L103" s="3"/>
    </row>
    <row r="104" ht="13.5">
      <c r="L104" s="9"/>
    </row>
    <row r="105" ht="13.5">
      <c r="L105" s="9"/>
    </row>
    <row r="106" ht="13.5">
      <c r="L106" s="9"/>
    </row>
  </sheetData>
  <sheetProtection/>
  <mergeCells count="20">
    <mergeCell ref="R10:S10"/>
    <mergeCell ref="R11:S11"/>
    <mergeCell ref="R12:S12"/>
    <mergeCell ref="W12:X12"/>
    <mergeCell ref="M7:N8"/>
    <mergeCell ref="P7:Q8"/>
    <mergeCell ref="S7:T8"/>
    <mergeCell ref="V7:W8"/>
    <mergeCell ref="M60:N61"/>
    <mergeCell ref="P60:Q61"/>
    <mergeCell ref="S60:T61"/>
    <mergeCell ref="V60:W61"/>
    <mergeCell ref="W13:X13"/>
    <mergeCell ref="W14:X14"/>
    <mergeCell ref="W66:X66"/>
    <mergeCell ref="W67:X67"/>
    <mergeCell ref="R63:S63"/>
    <mergeCell ref="R64:S64"/>
    <mergeCell ref="R65:S65"/>
    <mergeCell ref="W65:X65"/>
  </mergeCells>
  <printOptions/>
  <pageMargins left="0.2" right="0.19" top="0.24" bottom="0.2" header="0.24" footer="0.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Asahi Rubber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Isao Suzuki</dc:creator>
  <cp:keywords/>
  <dc:description/>
  <cp:lastModifiedBy>PC-VR5000D</cp:lastModifiedBy>
  <cp:lastPrinted>2011-10-13T02:13:28Z</cp:lastPrinted>
  <dcterms:created xsi:type="dcterms:W3CDTF">2004-11-03T04:21:16Z</dcterms:created>
  <dcterms:modified xsi:type="dcterms:W3CDTF">2011-10-13T02:35:51Z</dcterms:modified>
  <cp:category/>
  <cp:version/>
  <cp:contentType/>
  <cp:contentStatus/>
</cp:coreProperties>
</file>